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1-2022\Графики\На сайт\"/>
    </mc:Choice>
  </mc:AlternateContent>
  <bookViews>
    <workbookView xWindow="1125" yWindow="240" windowWidth="19335" windowHeight="7380"/>
  </bookViews>
  <sheets>
    <sheet name="ГВО" sheetId="1" r:id="rId1"/>
  </sheets>
  <definedNames>
    <definedName name="_xlnm._FilterDatabase" localSheetId="0" hidden="1">ГВО!$A$17:$AE$382</definedName>
    <definedName name="_xlnm.Print_Area" localSheetId="0">ГВО!$A$1:$P$389</definedName>
  </definedNames>
  <calcPr calcId="162913"/>
</workbook>
</file>

<file path=xl/calcChain.xml><?xml version="1.0" encoding="utf-8"?>
<calcChain xmlns="http://schemas.openxmlformats.org/spreadsheetml/2006/main">
  <c r="G372" i="1" l="1"/>
  <c r="G371" i="1"/>
  <c r="H371" i="1"/>
  <c r="I371" i="1"/>
  <c r="J371" i="1"/>
  <c r="K371" i="1"/>
  <c r="L371" i="1"/>
  <c r="M371" i="1"/>
  <c r="N371" i="1"/>
  <c r="O371" i="1"/>
  <c r="H369" i="1"/>
  <c r="I369" i="1"/>
  <c r="J369" i="1"/>
  <c r="K369" i="1"/>
  <c r="L369" i="1"/>
  <c r="M369" i="1"/>
  <c r="N369" i="1"/>
  <c r="O369" i="1"/>
  <c r="G368" i="1"/>
  <c r="H368" i="1"/>
  <c r="I368" i="1"/>
  <c r="J368" i="1"/>
  <c r="K368" i="1"/>
  <c r="L368" i="1"/>
  <c r="M368" i="1"/>
  <c r="N368" i="1"/>
  <c r="O368" i="1"/>
  <c r="G367" i="1"/>
  <c r="G370" i="1"/>
  <c r="I367" i="1"/>
  <c r="I370" i="1"/>
  <c r="K367" i="1"/>
  <c r="K370" i="1"/>
  <c r="G364" i="1"/>
  <c r="G365" i="1"/>
  <c r="H364" i="1"/>
  <c r="H365" i="1"/>
  <c r="I364" i="1"/>
  <c r="I365" i="1"/>
  <c r="J364" i="1"/>
  <c r="J365" i="1"/>
  <c r="K364" i="1"/>
  <c r="K365" i="1"/>
  <c r="L364" i="1"/>
  <c r="L365" i="1"/>
  <c r="M364" i="1"/>
  <c r="M365" i="1"/>
  <c r="N364" i="1"/>
  <c r="N365" i="1"/>
  <c r="O364" i="1"/>
  <c r="O365" i="1"/>
  <c r="P364" i="1"/>
  <c r="P365" i="1"/>
  <c r="P351" i="1"/>
  <c r="P339" i="1"/>
  <c r="P328" i="1"/>
  <c r="P317" i="1"/>
  <c r="P322" i="1"/>
  <c r="P306" i="1"/>
  <c r="P300" i="1"/>
  <c r="P289" i="1"/>
  <c r="P273" i="1"/>
  <c r="P225" i="1"/>
  <c r="P213" i="1"/>
  <c r="P196" i="1"/>
  <c r="P183" i="1"/>
  <c r="P117" i="1"/>
  <c r="P367" i="1"/>
  <c r="P355" i="1"/>
  <c r="P360" i="1"/>
  <c r="P293" i="1"/>
  <c r="P298" i="1"/>
  <c r="P278" i="1"/>
  <c r="P282" i="1"/>
  <c r="P192" i="1"/>
  <c r="P376" i="1"/>
  <c r="G29" i="1"/>
  <c r="H29" i="1"/>
  <c r="I29" i="1"/>
  <c r="J29" i="1"/>
  <c r="K29" i="1"/>
  <c r="L29" i="1"/>
  <c r="M29" i="1"/>
  <c r="N29" i="1"/>
  <c r="O29" i="1"/>
  <c r="P29" i="1"/>
  <c r="G30" i="1"/>
  <c r="H30" i="1"/>
  <c r="I30" i="1"/>
  <c r="J30" i="1"/>
  <c r="K30" i="1"/>
  <c r="L30" i="1"/>
  <c r="M30" i="1"/>
  <c r="N30" i="1"/>
  <c r="O30" i="1"/>
  <c r="P30" i="1"/>
  <c r="G31" i="1"/>
  <c r="H31" i="1"/>
  <c r="I31" i="1"/>
  <c r="J31" i="1"/>
  <c r="K31" i="1"/>
  <c r="L31" i="1"/>
  <c r="M31" i="1"/>
  <c r="N31" i="1"/>
  <c r="O31" i="1"/>
  <c r="P31" i="1"/>
  <c r="G34" i="1"/>
  <c r="H34" i="1"/>
  <c r="I34" i="1"/>
  <c r="J34" i="1"/>
  <c r="K34" i="1"/>
  <c r="L34" i="1"/>
  <c r="M34" i="1"/>
  <c r="N34" i="1"/>
  <c r="O34" i="1"/>
  <c r="P34" i="1"/>
  <c r="G35" i="1"/>
  <c r="H35" i="1"/>
  <c r="I35" i="1"/>
  <c r="J35" i="1"/>
  <c r="K35" i="1"/>
  <c r="L35" i="1"/>
  <c r="M35" i="1"/>
  <c r="N35" i="1"/>
  <c r="O35" i="1"/>
  <c r="P35" i="1"/>
  <c r="G36" i="1"/>
  <c r="H36" i="1"/>
  <c r="I36" i="1"/>
  <c r="J36" i="1"/>
  <c r="K36" i="1"/>
  <c r="L36" i="1"/>
  <c r="M36" i="1"/>
  <c r="N36" i="1"/>
  <c r="O36" i="1"/>
  <c r="P36" i="1"/>
  <c r="G37" i="1"/>
  <c r="H37" i="1"/>
  <c r="I37" i="1"/>
  <c r="J37" i="1"/>
  <c r="K37" i="1"/>
  <c r="L37" i="1"/>
  <c r="M37" i="1"/>
  <c r="N37" i="1"/>
  <c r="O37" i="1"/>
  <c r="P37" i="1"/>
  <c r="G41" i="1"/>
  <c r="H41" i="1"/>
  <c r="I41" i="1"/>
  <c r="J41" i="1"/>
  <c r="K41" i="1"/>
  <c r="L41" i="1"/>
  <c r="M41" i="1"/>
  <c r="N41" i="1"/>
  <c r="O41" i="1"/>
  <c r="P41" i="1"/>
  <c r="G42" i="1"/>
  <c r="H42" i="1"/>
  <c r="I42" i="1"/>
  <c r="J42" i="1"/>
  <c r="K42" i="1"/>
  <c r="L42" i="1"/>
  <c r="M42" i="1"/>
  <c r="N42" i="1"/>
  <c r="O42" i="1"/>
  <c r="P42" i="1"/>
  <c r="G48" i="1"/>
  <c r="H48" i="1"/>
  <c r="I48" i="1"/>
  <c r="J48" i="1"/>
  <c r="K48" i="1"/>
  <c r="L48" i="1"/>
  <c r="M48" i="1"/>
  <c r="N48" i="1"/>
  <c r="O48" i="1"/>
  <c r="P48" i="1"/>
  <c r="G49" i="1"/>
  <c r="H49" i="1"/>
  <c r="I49" i="1"/>
  <c r="J49" i="1"/>
  <c r="K49" i="1"/>
  <c r="L49" i="1"/>
  <c r="M49" i="1"/>
  <c r="N49" i="1"/>
  <c r="O49" i="1"/>
  <c r="P49" i="1"/>
  <c r="G53" i="1"/>
  <c r="H53" i="1"/>
  <c r="I53" i="1"/>
  <c r="J53" i="1"/>
  <c r="K53" i="1"/>
  <c r="L53" i="1"/>
  <c r="M53" i="1"/>
  <c r="N53" i="1"/>
  <c r="O53" i="1"/>
  <c r="P53" i="1"/>
  <c r="G54" i="1"/>
  <c r="H54" i="1"/>
  <c r="I54" i="1"/>
  <c r="J54" i="1"/>
  <c r="K54" i="1"/>
  <c r="L54" i="1"/>
  <c r="M54" i="1"/>
  <c r="N54" i="1"/>
  <c r="O54" i="1"/>
  <c r="P54" i="1"/>
  <c r="G60" i="1"/>
  <c r="H60" i="1"/>
  <c r="I60" i="1"/>
  <c r="J60" i="1"/>
  <c r="K60" i="1"/>
  <c r="L60" i="1"/>
  <c r="M60" i="1"/>
  <c r="N60" i="1"/>
  <c r="O60" i="1"/>
  <c r="P60" i="1"/>
  <c r="G62" i="1"/>
  <c r="H62" i="1"/>
  <c r="I62" i="1"/>
  <c r="J62" i="1"/>
  <c r="K62" i="1"/>
  <c r="L62" i="1"/>
  <c r="M62" i="1"/>
  <c r="N62" i="1"/>
  <c r="O62" i="1"/>
  <c r="P62" i="1"/>
  <c r="G65" i="1"/>
  <c r="H65" i="1"/>
  <c r="I65" i="1"/>
  <c r="J65" i="1"/>
  <c r="K65" i="1"/>
  <c r="L65" i="1"/>
  <c r="M65" i="1"/>
  <c r="N65" i="1"/>
  <c r="O65" i="1"/>
  <c r="P65" i="1"/>
  <c r="G67" i="1"/>
  <c r="H67" i="1"/>
  <c r="I67" i="1"/>
  <c r="J67" i="1"/>
  <c r="K67" i="1"/>
  <c r="L67" i="1"/>
  <c r="M67" i="1"/>
  <c r="N67" i="1"/>
  <c r="O67" i="1"/>
  <c r="P67" i="1"/>
  <c r="G72" i="1"/>
  <c r="H72" i="1"/>
  <c r="I72" i="1"/>
  <c r="J72" i="1"/>
  <c r="K72" i="1"/>
  <c r="L72" i="1"/>
  <c r="M72" i="1"/>
  <c r="N72" i="1"/>
  <c r="O72" i="1"/>
  <c r="P72" i="1"/>
  <c r="G73" i="1"/>
  <c r="H73" i="1"/>
  <c r="I73" i="1"/>
  <c r="J73" i="1"/>
  <c r="K73" i="1"/>
  <c r="L73" i="1"/>
  <c r="M73" i="1"/>
  <c r="N73" i="1"/>
  <c r="O73" i="1"/>
  <c r="P73" i="1"/>
  <c r="G74" i="1"/>
  <c r="H74" i="1"/>
  <c r="I74" i="1"/>
  <c r="J74" i="1"/>
  <c r="K74" i="1"/>
  <c r="L74" i="1"/>
  <c r="M74" i="1"/>
  <c r="N74" i="1"/>
  <c r="O74" i="1"/>
  <c r="P74" i="1"/>
  <c r="G77" i="1"/>
  <c r="H77" i="1"/>
  <c r="I77" i="1"/>
  <c r="J77" i="1"/>
  <c r="K77" i="1"/>
  <c r="L77" i="1"/>
  <c r="M77" i="1"/>
  <c r="N77" i="1"/>
  <c r="O77" i="1"/>
  <c r="P77" i="1"/>
  <c r="G78" i="1"/>
  <c r="H78" i="1"/>
  <c r="I78" i="1"/>
  <c r="J78" i="1"/>
  <c r="K78" i="1"/>
  <c r="L78" i="1"/>
  <c r="M78" i="1"/>
  <c r="N78" i="1"/>
  <c r="O78" i="1"/>
  <c r="P78" i="1"/>
  <c r="G79" i="1"/>
  <c r="H79" i="1"/>
  <c r="I79" i="1"/>
  <c r="J79" i="1"/>
  <c r="K79" i="1"/>
  <c r="L79" i="1"/>
  <c r="M79" i="1"/>
  <c r="N79" i="1"/>
  <c r="O79" i="1"/>
  <c r="P79" i="1"/>
  <c r="G84" i="1"/>
  <c r="H84" i="1"/>
  <c r="I84" i="1"/>
  <c r="J84" i="1"/>
  <c r="K84" i="1"/>
  <c r="L84" i="1"/>
  <c r="M84" i="1"/>
  <c r="N84" i="1"/>
  <c r="O84" i="1"/>
  <c r="P84" i="1"/>
  <c r="G85" i="1"/>
  <c r="H85" i="1"/>
  <c r="I85" i="1"/>
  <c r="J85" i="1"/>
  <c r="K85" i="1"/>
  <c r="L85" i="1"/>
  <c r="M85" i="1"/>
  <c r="N85" i="1"/>
  <c r="O85" i="1"/>
  <c r="P85" i="1"/>
  <c r="G89" i="1"/>
  <c r="H89" i="1"/>
  <c r="I89" i="1"/>
  <c r="J89" i="1"/>
  <c r="K89" i="1"/>
  <c r="L89" i="1"/>
  <c r="M89" i="1"/>
  <c r="N89" i="1"/>
  <c r="O89" i="1"/>
  <c r="P89" i="1"/>
  <c r="G90" i="1"/>
  <c r="H90" i="1"/>
  <c r="I90" i="1"/>
  <c r="J90" i="1"/>
  <c r="K90" i="1"/>
  <c r="L90" i="1"/>
  <c r="M90" i="1"/>
  <c r="N90" i="1"/>
  <c r="O90" i="1"/>
  <c r="P90" i="1"/>
  <c r="G96" i="1"/>
  <c r="H96" i="1"/>
  <c r="H97" i="1"/>
  <c r="I96" i="1"/>
  <c r="J96" i="1"/>
  <c r="J97" i="1"/>
  <c r="L96" i="1"/>
  <c r="M96" i="1"/>
  <c r="N96" i="1"/>
  <c r="O96" i="1"/>
  <c r="P96" i="1"/>
  <c r="G97" i="1"/>
  <c r="I97" i="1"/>
  <c r="L97" i="1"/>
  <c r="N97" i="1"/>
  <c r="P97" i="1"/>
  <c r="G101" i="1"/>
  <c r="H101" i="1"/>
  <c r="I101" i="1"/>
  <c r="J101" i="1"/>
  <c r="K101" i="1"/>
  <c r="L101" i="1"/>
  <c r="N101" i="1"/>
  <c r="P101" i="1"/>
  <c r="G102" i="1"/>
  <c r="H102" i="1"/>
  <c r="I102" i="1"/>
  <c r="J102" i="1"/>
  <c r="K102" i="1"/>
  <c r="L102" i="1"/>
  <c r="N102" i="1"/>
  <c r="P102" i="1"/>
  <c r="G117" i="1"/>
  <c r="H117" i="1"/>
  <c r="H120" i="1"/>
  <c r="I117" i="1"/>
  <c r="J117" i="1"/>
  <c r="J120" i="1"/>
  <c r="K117" i="1"/>
  <c r="L117" i="1"/>
  <c r="L120" i="1"/>
  <c r="M117" i="1"/>
  <c r="M367" i="1"/>
  <c r="M370" i="1"/>
  <c r="N117" i="1"/>
  <c r="N120" i="1"/>
  <c r="O117" i="1"/>
  <c r="O120" i="1"/>
  <c r="G120" i="1"/>
  <c r="I120" i="1"/>
  <c r="K120" i="1"/>
  <c r="M120" i="1"/>
  <c r="P120" i="1"/>
  <c r="G122" i="1"/>
  <c r="I122" i="1"/>
  <c r="I125" i="1"/>
  <c r="K122" i="1"/>
  <c r="M122" i="1"/>
  <c r="M125" i="1"/>
  <c r="P122" i="1"/>
  <c r="G125" i="1"/>
  <c r="K125" i="1"/>
  <c r="P125" i="1"/>
  <c r="G156" i="1"/>
  <c r="H156" i="1"/>
  <c r="I156" i="1"/>
  <c r="J156" i="1"/>
  <c r="K156" i="1"/>
  <c r="L156" i="1"/>
  <c r="M156" i="1"/>
  <c r="N156" i="1"/>
  <c r="O156" i="1"/>
  <c r="P156" i="1"/>
  <c r="G157" i="1"/>
  <c r="H157" i="1"/>
  <c r="I157" i="1"/>
  <c r="J157" i="1"/>
  <c r="K157" i="1"/>
  <c r="L157" i="1"/>
  <c r="M157" i="1"/>
  <c r="N157" i="1"/>
  <c r="O157" i="1"/>
  <c r="P157" i="1"/>
  <c r="G158" i="1"/>
  <c r="H158" i="1"/>
  <c r="I158" i="1"/>
  <c r="J158" i="1"/>
  <c r="K158" i="1"/>
  <c r="L158" i="1"/>
  <c r="M158" i="1"/>
  <c r="N158" i="1"/>
  <c r="O158" i="1"/>
  <c r="P158" i="1"/>
  <c r="G161" i="1"/>
  <c r="H161" i="1"/>
  <c r="I161" i="1"/>
  <c r="J161" i="1"/>
  <c r="K161" i="1"/>
  <c r="L161" i="1"/>
  <c r="M161" i="1"/>
  <c r="N161" i="1"/>
  <c r="O161" i="1"/>
  <c r="P161" i="1"/>
  <c r="G162" i="1"/>
  <c r="H162" i="1"/>
  <c r="I162" i="1"/>
  <c r="J162" i="1"/>
  <c r="K162" i="1"/>
  <c r="L162" i="1"/>
  <c r="M162" i="1"/>
  <c r="N162" i="1"/>
  <c r="O162" i="1"/>
  <c r="P162" i="1"/>
  <c r="G163" i="1"/>
  <c r="H163" i="1"/>
  <c r="I163" i="1"/>
  <c r="J163" i="1"/>
  <c r="K163" i="1"/>
  <c r="L163" i="1"/>
  <c r="M163" i="1"/>
  <c r="N163" i="1"/>
  <c r="O163" i="1"/>
  <c r="P163" i="1"/>
  <c r="G172" i="1"/>
  <c r="H172" i="1"/>
  <c r="I172" i="1"/>
  <c r="J172" i="1"/>
  <c r="K172" i="1"/>
  <c r="L172" i="1"/>
  <c r="M172" i="1"/>
  <c r="N172" i="1"/>
  <c r="O172" i="1"/>
  <c r="P172" i="1"/>
  <c r="G174" i="1"/>
  <c r="H174" i="1"/>
  <c r="I174" i="1"/>
  <c r="J174" i="1"/>
  <c r="K174" i="1"/>
  <c r="L174" i="1"/>
  <c r="M174" i="1"/>
  <c r="N174" i="1"/>
  <c r="O174" i="1"/>
  <c r="P174" i="1"/>
  <c r="G177" i="1"/>
  <c r="H177" i="1"/>
  <c r="I177" i="1"/>
  <c r="I378" i="1"/>
  <c r="J177" i="1"/>
  <c r="K177" i="1"/>
  <c r="L177" i="1"/>
  <c r="M177" i="1"/>
  <c r="M378" i="1"/>
  <c r="N177" i="1"/>
  <c r="O177" i="1"/>
  <c r="P177" i="1"/>
  <c r="G179" i="1"/>
  <c r="H179" i="1"/>
  <c r="I179" i="1"/>
  <c r="J179" i="1"/>
  <c r="K179" i="1"/>
  <c r="L179" i="1"/>
  <c r="M179" i="1"/>
  <c r="N179" i="1"/>
  <c r="O179" i="1"/>
  <c r="P179" i="1"/>
  <c r="G183" i="1"/>
  <c r="H183" i="1"/>
  <c r="I183" i="1"/>
  <c r="J183" i="1"/>
  <c r="K183" i="1"/>
  <c r="L183" i="1"/>
  <c r="M183" i="1"/>
  <c r="N183" i="1"/>
  <c r="O183" i="1"/>
  <c r="G185" i="1"/>
  <c r="H185" i="1"/>
  <c r="H186" i="1"/>
  <c r="I185" i="1"/>
  <c r="J185" i="1"/>
  <c r="J186" i="1"/>
  <c r="K185" i="1"/>
  <c r="L185" i="1"/>
  <c r="L186" i="1"/>
  <c r="M185" i="1"/>
  <c r="N185" i="1"/>
  <c r="N190" i="1"/>
  <c r="O185" i="1"/>
  <c r="P185" i="1"/>
  <c r="P190" i="1"/>
  <c r="G187" i="1"/>
  <c r="H187" i="1"/>
  <c r="I187" i="1"/>
  <c r="J187" i="1"/>
  <c r="K187" i="1"/>
  <c r="L187" i="1"/>
  <c r="M187" i="1"/>
  <c r="N187" i="1"/>
  <c r="O187" i="1"/>
  <c r="P187" i="1"/>
  <c r="H188" i="1"/>
  <c r="J188" i="1"/>
  <c r="L188" i="1"/>
  <c r="N188" i="1"/>
  <c r="P188" i="1"/>
  <c r="G190" i="1"/>
  <c r="I190" i="1"/>
  <c r="K190" i="1"/>
  <c r="M190" i="1"/>
  <c r="O190" i="1"/>
  <c r="G191" i="1"/>
  <c r="H191" i="1"/>
  <c r="I191" i="1"/>
  <c r="J191" i="1"/>
  <c r="K191" i="1"/>
  <c r="L191" i="1"/>
  <c r="M191" i="1"/>
  <c r="N191" i="1"/>
  <c r="O191" i="1"/>
  <c r="G192" i="1"/>
  <c r="H192" i="1"/>
  <c r="I192" i="1"/>
  <c r="J192" i="1"/>
  <c r="K192" i="1"/>
  <c r="L192" i="1"/>
  <c r="M192" i="1"/>
  <c r="N192" i="1"/>
  <c r="O192" i="1"/>
  <c r="G196" i="1"/>
  <c r="H196" i="1"/>
  <c r="I196" i="1"/>
  <c r="J196" i="1"/>
  <c r="K196" i="1"/>
  <c r="L196" i="1"/>
  <c r="M196" i="1"/>
  <c r="N196" i="1"/>
  <c r="O196" i="1"/>
  <c r="G198" i="1"/>
  <c r="H198" i="1"/>
  <c r="I198" i="1"/>
  <c r="J198" i="1"/>
  <c r="K198" i="1"/>
  <c r="L198" i="1"/>
  <c r="M198" i="1"/>
  <c r="N198" i="1"/>
  <c r="O198" i="1"/>
  <c r="P198" i="1"/>
  <c r="G199" i="1"/>
  <c r="H199" i="1"/>
  <c r="I199" i="1"/>
  <c r="J199" i="1"/>
  <c r="K199" i="1"/>
  <c r="L199" i="1"/>
  <c r="M199" i="1"/>
  <c r="N199" i="1"/>
  <c r="O199" i="1"/>
  <c r="P199" i="1"/>
  <c r="G200" i="1"/>
  <c r="H200" i="1"/>
  <c r="I200" i="1"/>
  <c r="J200" i="1"/>
  <c r="K200" i="1"/>
  <c r="L200" i="1"/>
  <c r="M200" i="1"/>
  <c r="N200" i="1"/>
  <c r="O200" i="1"/>
  <c r="P200" i="1"/>
  <c r="G203" i="1"/>
  <c r="H203" i="1"/>
  <c r="I203" i="1"/>
  <c r="J203" i="1"/>
  <c r="K203" i="1"/>
  <c r="L203" i="1"/>
  <c r="M203" i="1"/>
  <c r="N203" i="1"/>
  <c r="O203" i="1"/>
  <c r="P203" i="1"/>
  <c r="G204" i="1"/>
  <c r="H204" i="1"/>
  <c r="I204" i="1"/>
  <c r="J204" i="1"/>
  <c r="K204" i="1"/>
  <c r="L204" i="1"/>
  <c r="M204" i="1"/>
  <c r="N204" i="1"/>
  <c r="O204" i="1"/>
  <c r="P204" i="1"/>
  <c r="G208" i="1"/>
  <c r="H208" i="1"/>
  <c r="I208" i="1"/>
  <c r="J208" i="1"/>
  <c r="K208" i="1"/>
  <c r="L208" i="1"/>
  <c r="M208" i="1"/>
  <c r="N208" i="1"/>
  <c r="O208" i="1"/>
  <c r="P208" i="1"/>
  <c r="G210" i="1"/>
  <c r="H210" i="1"/>
  <c r="I210" i="1"/>
  <c r="J210" i="1"/>
  <c r="K210" i="1"/>
  <c r="L210" i="1"/>
  <c r="M210" i="1"/>
  <c r="N210" i="1"/>
  <c r="O210" i="1"/>
  <c r="P210" i="1"/>
  <c r="G213" i="1"/>
  <c r="H213" i="1"/>
  <c r="I213" i="1"/>
  <c r="J213" i="1"/>
  <c r="K213" i="1"/>
  <c r="L213" i="1"/>
  <c r="M213" i="1"/>
  <c r="N213" i="1"/>
  <c r="O213" i="1"/>
  <c r="G216" i="1"/>
  <c r="I216" i="1"/>
  <c r="K216" i="1"/>
  <c r="M216" i="1"/>
  <c r="O216" i="1"/>
  <c r="G217" i="1"/>
  <c r="I217" i="1"/>
  <c r="K217" i="1"/>
  <c r="M217" i="1"/>
  <c r="O217" i="1"/>
  <c r="G220" i="1"/>
  <c r="H220" i="1"/>
  <c r="I220" i="1"/>
  <c r="J220" i="1"/>
  <c r="K220" i="1"/>
  <c r="L220" i="1"/>
  <c r="M220" i="1"/>
  <c r="N220" i="1"/>
  <c r="O220" i="1"/>
  <c r="P220" i="1"/>
  <c r="G222" i="1"/>
  <c r="H222" i="1"/>
  <c r="I222" i="1"/>
  <c r="J222" i="1"/>
  <c r="K222" i="1"/>
  <c r="L222" i="1"/>
  <c r="M222" i="1"/>
  <c r="N222" i="1"/>
  <c r="O222" i="1"/>
  <c r="P222" i="1"/>
  <c r="G225" i="1"/>
  <c r="G228" i="1"/>
  <c r="H225" i="1"/>
  <c r="I225" i="1"/>
  <c r="I228" i="1"/>
  <c r="J225" i="1"/>
  <c r="K225" i="1"/>
  <c r="K228" i="1"/>
  <c r="L225" i="1"/>
  <c r="M225" i="1"/>
  <c r="M228" i="1"/>
  <c r="N225" i="1"/>
  <c r="O225" i="1"/>
  <c r="O228" i="1"/>
  <c r="H228" i="1"/>
  <c r="J228" i="1"/>
  <c r="L228" i="1"/>
  <c r="N228" i="1"/>
  <c r="P228" i="1"/>
  <c r="G235" i="1"/>
  <c r="H235" i="1"/>
  <c r="I235" i="1"/>
  <c r="J235" i="1"/>
  <c r="K235" i="1"/>
  <c r="L235" i="1"/>
  <c r="M235" i="1"/>
  <c r="N235" i="1"/>
  <c r="O235" i="1"/>
  <c r="P235" i="1"/>
  <c r="G237" i="1"/>
  <c r="H237" i="1"/>
  <c r="I237" i="1"/>
  <c r="J237" i="1"/>
  <c r="K237" i="1"/>
  <c r="L237" i="1"/>
  <c r="M237" i="1"/>
  <c r="N237" i="1"/>
  <c r="O237" i="1"/>
  <c r="P237" i="1"/>
  <c r="G240" i="1"/>
  <c r="H240" i="1"/>
  <c r="I240" i="1"/>
  <c r="J240" i="1"/>
  <c r="K240" i="1"/>
  <c r="L240" i="1"/>
  <c r="M240" i="1"/>
  <c r="N240" i="1"/>
  <c r="O240" i="1"/>
  <c r="P240" i="1"/>
  <c r="G242" i="1"/>
  <c r="H242" i="1"/>
  <c r="I242" i="1"/>
  <c r="J242" i="1"/>
  <c r="K242" i="1"/>
  <c r="L242" i="1"/>
  <c r="M242" i="1"/>
  <c r="N242" i="1"/>
  <c r="O242" i="1"/>
  <c r="P242" i="1"/>
  <c r="P270" i="1"/>
  <c r="G273" i="1"/>
  <c r="G277" i="1"/>
  <c r="H273" i="1"/>
  <c r="I273" i="1"/>
  <c r="I277" i="1"/>
  <c r="J273" i="1"/>
  <c r="K273" i="1"/>
  <c r="K277" i="1"/>
  <c r="L273" i="1"/>
  <c r="M273" i="1"/>
  <c r="M277" i="1"/>
  <c r="N273" i="1"/>
  <c r="O273" i="1"/>
  <c r="O277" i="1"/>
  <c r="G274" i="1"/>
  <c r="H274" i="1"/>
  <c r="I274" i="1"/>
  <c r="J274" i="1"/>
  <c r="K274" i="1"/>
  <c r="L274" i="1"/>
  <c r="M274" i="1"/>
  <c r="N274" i="1"/>
  <c r="O274" i="1"/>
  <c r="P274" i="1"/>
  <c r="G275" i="1"/>
  <c r="H275" i="1"/>
  <c r="I275" i="1"/>
  <c r="J275" i="1"/>
  <c r="K275" i="1"/>
  <c r="L275" i="1"/>
  <c r="M275" i="1"/>
  <c r="N275" i="1"/>
  <c r="O275" i="1"/>
  <c r="P275" i="1"/>
  <c r="G276" i="1"/>
  <c r="H276" i="1"/>
  <c r="I276" i="1"/>
  <c r="J276" i="1"/>
  <c r="K276" i="1"/>
  <c r="L276" i="1"/>
  <c r="M276" i="1"/>
  <c r="N276" i="1"/>
  <c r="O276" i="1"/>
  <c r="H277" i="1"/>
  <c r="J277" i="1"/>
  <c r="L277" i="1"/>
  <c r="N277" i="1"/>
  <c r="P277" i="1"/>
  <c r="G278" i="1"/>
  <c r="G281" i="1"/>
  <c r="H278" i="1"/>
  <c r="I278" i="1"/>
  <c r="I282" i="1"/>
  <c r="J278" i="1"/>
  <c r="K278" i="1"/>
  <c r="L278" i="1"/>
  <c r="M278" i="1"/>
  <c r="M282" i="1"/>
  <c r="N278" i="1"/>
  <c r="O278" i="1"/>
  <c r="G280" i="1"/>
  <c r="H280" i="1"/>
  <c r="I280" i="1"/>
  <c r="J280" i="1"/>
  <c r="K280" i="1"/>
  <c r="L280" i="1"/>
  <c r="M280" i="1"/>
  <c r="N280" i="1"/>
  <c r="O280" i="1"/>
  <c r="P280" i="1"/>
  <c r="P281" i="1"/>
  <c r="O281" i="1"/>
  <c r="G282" i="1"/>
  <c r="K282" i="1"/>
  <c r="O282" i="1"/>
  <c r="G283" i="1"/>
  <c r="H283" i="1"/>
  <c r="I283" i="1"/>
  <c r="J283" i="1"/>
  <c r="K283" i="1"/>
  <c r="L283" i="1"/>
  <c r="M283" i="1"/>
  <c r="N283" i="1"/>
  <c r="O283" i="1"/>
  <c r="P283" i="1"/>
  <c r="G285" i="1"/>
  <c r="H285" i="1"/>
  <c r="H379" i="1"/>
  <c r="I285" i="1"/>
  <c r="J285" i="1"/>
  <c r="J379" i="1"/>
  <c r="K285" i="1"/>
  <c r="L285" i="1"/>
  <c r="L379" i="1"/>
  <c r="M285" i="1"/>
  <c r="N285" i="1"/>
  <c r="N379" i="1"/>
  <c r="O285" i="1"/>
  <c r="P285" i="1"/>
  <c r="P379" i="1"/>
  <c r="G286" i="1"/>
  <c r="H286" i="1"/>
  <c r="I286" i="1"/>
  <c r="J286" i="1"/>
  <c r="K286" i="1"/>
  <c r="L286" i="1"/>
  <c r="M286" i="1"/>
  <c r="N286" i="1"/>
  <c r="O286" i="1"/>
  <c r="P286" i="1"/>
  <c r="G287" i="1"/>
  <c r="H287" i="1"/>
  <c r="I287" i="1"/>
  <c r="J287" i="1"/>
  <c r="K287" i="1"/>
  <c r="L287" i="1"/>
  <c r="M287" i="1"/>
  <c r="N287" i="1"/>
  <c r="O287" i="1"/>
  <c r="P287" i="1"/>
  <c r="G289" i="1"/>
  <c r="H289" i="1"/>
  <c r="I289" i="1"/>
  <c r="J289" i="1"/>
  <c r="K289" i="1"/>
  <c r="L289" i="1"/>
  <c r="M289" i="1"/>
  <c r="N289" i="1"/>
  <c r="O289" i="1"/>
  <c r="G292" i="1"/>
  <c r="G297" i="1"/>
  <c r="H292" i="1"/>
  <c r="I292" i="1"/>
  <c r="I297" i="1"/>
  <c r="J292" i="1"/>
  <c r="K292" i="1"/>
  <c r="K297" i="1"/>
  <c r="L292" i="1"/>
  <c r="M292" i="1"/>
  <c r="M297" i="1"/>
  <c r="N292" i="1"/>
  <c r="O292" i="1"/>
  <c r="O297" i="1"/>
  <c r="P292" i="1"/>
  <c r="G293" i="1"/>
  <c r="G298" i="1"/>
  <c r="H293" i="1"/>
  <c r="I293" i="1"/>
  <c r="I298" i="1"/>
  <c r="J293" i="1"/>
  <c r="K293" i="1"/>
  <c r="K298" i="1"/>
  <c r="L293" i="1"/>
  <c r="M293" i="1"/>
  <c r="M298" i="1"/>
  <c r="N293" i="1"/>
  <c r="O293" i="1"/>
  <c r="O298" i="1"/>
  <c r="G294" i="1"/>
  <c r="H294" i="1"/>
  <c r="I294" i="1"/>
  <c r="J294" i="1"/>
  <c r="K294" i="1"/>
  <c r="L294" i="1"/>
  <c r="M294" i="1"/>
  <c r="N294" i="1"/>
  <c r="O294" i="1"/>
  <c r="P294" i="1"/>
  <c r="H297" i="1"/>
  <c r="J297" i="1"/>
  <c r="L297" i="1"/>
  <c r="N297" i="1"/>
  <c r="P297" i="1"/>
  <c r="H298" i="1"/>
  <c r="J298" i="1"/>
  <c r="L298" i="1"/>
  <c r="N298" i="1"/>
  <c r="G300" i="1"/>
  <c r="H300" i="1"/>
  <c r="I300" i="1"/>
  <c r="J300" i="1"/>
  <c r="K300" i="1"/>
  <c r="L300" i="1"/>
  <c r="M300" i="1"/>
  <c r="N300" i="1"/>
  <c r="O300" i="1"/>
  <c r="G303" i="1"/>
  <c r="H303" i="1"/>
  <c r="I303" i="1"/>
  <c r="J303" i="1"/>
  <c r="K303" i="1"/>
  <c r="L303" i="1"/>
  <c r="M303" i="1"/>
  <c r="N303" i="1"/>
  <c r="O303" i="1"/>
  <c r="P303" i="1"/>
  <c r="G304" i="1"/>
  <c r="H304" i="1"/>
  <c r="I304" i="1"/>
  <c r="J304" i="1"/>
  <c r="K304" i="1"/>
  <c r="L304" i="1"/>
  <c r="M304" i="1"/>
  <c r="N304" i="1"/>
  <c r="O304" i="1"/>
  <c r="P304" i="1"/>
  <c r="G306" i="1"/>
  <c r="H306" i="1"/>
  <c r="H311" i="1"/>
  <c r="I306" i="1"/>
  <c r="J306" i="1"/>
  <c r="J311" i="1"/>
  <c r="K306" i="1"/>
  <c r="L306" i="1"/>
  <c r="L311" i="1"/>
  <c r="M306" i="1"/>
  <c r="N306" i="1"/>
  <c r="N311" i="1"/>
  <c r="O306" i="1"/>
  <c r="G309" i="1"/>
  <c r="H309" i="1"/>
  <c r="I309" i="1"/>
  <c r="J309" i="1"/>
  <c r="K309" i="1"/>
  <c r="L309" i="1"/>
  <c r="M309" i="1"/>
  <c r="N309" i="1"/>
  <c r="O309" i="1"/>
  <c r="P309" i="1"/>
  <c r="G310" i="1"/>
  <c r="H310" i="1"/>
  <c r="I310" i="1"/>
  <c r="J310" i="1"/>
  <c r="K310" i="1"/>
  <c r="L310" i="1"/>
  <c r="M310" i="1"/>
  <c r="N310" i="1"/>
  <c r="O310" i="1"/>
  <c r="P310" i="1"/>
  <c r="G311" i="1"/>
  <c r="I311" i="1"/>
  <c r="K311" i="1"/>
  <c r="M311" i="1"/>
  <c r="O311" i="1"/>
  <c r="P311" i="1"/>
  <c r="G314" i="1"/>
  <c r="H314" i="1"/>
  <c r="I314" i="1"/>
  <c r="J314" i="1"/>
  <c r="K314" i="1"/>
  <c r="L314" i="1"/>
  <c r="M314" i="1"/>
  <c r="N314" i="1"/>
  <c r="O314" i="1"/>
  <c r="P314" i="1"/>
  <c r="G315" i="1"/>
  <c r="H315" i="1"/>
  <c r="I315" i="1"/>
  <c r="J315" i="1"/>
  <c r="K315" i="1"/>
  <c r="L315" i="1"/>
  <c r="M315" i="1"/>
  <c r="N315" i="1"/>
  <c r="O315" i="1"/>
  <c r="P315" i="1"/>
  <c r="G317" i="1"/>
  <c r="G322" i="1"/>
  <c r="H317" i="1"/>
  <c r="I317" i="1"/>
  <c r="J317" i="1"/>
  <c r="K317" i="1"/>
  <c r="K322" i="1"/>
  <c r="L317" i="1"/>
  <c r="M317" i="1"/>
  <c r="N317" i="1"/>
  <c r="O317" i="1"/>
  <c r="O322" i="1"/>
  <c r="G320" i="1"/>
  <c r="H320" i="1"/>
  <c r="H325" i="1"/>
  <c r="I320" i="1"/>
  <c r="J320" i="1"/>
  <c r="J325" i="1"/>
  <c r="K320" i="1"/>
  <c r="L320" i="1"/>
  <c r="L325" i="1"/>
  <c r="M320" i="1"/>
  <c r="N320" i="1"/>
  <c r="N325" i="1"/>
  <c r="O320" i="1"/>
  <c r="P320" i="1"/>
  <c r="P325" i="1"/>
  <c r="G321" i="1"/>
  <c r="H321" i="1"/>
  <c r="H326" i="1"/>
  <c r="H381" i="1"/>
  <c r="I321" i="1"/>
  <c r="J321" i="1"/>
  <c r="J326" i="1"/>
  <c r="J381" i="1"/>
  <c r="K321" i="1"/>
  <c r="L321" i="1"/>
  <c r="L326" i="1"/>
  <c r="M321" i="1"/>
  <c r="N321" i="1"/>
  <c r="N326" i="1"/>
  <c r="O321" i="1"/>
  <c r="P321" i="1"/>
  <c r="P326" i="1"/>
  <c r="H322" i="1"/>
  <c r="J322" i="1"/>
  <c r="L322" i="1"/>
  <c r="N322" i="1"/>
  <c r="G325" i="1"/>
  <c r="I325" i="1"/>
  <c r="K325" i="1"/>
  <c r="M325" i="1"/>
  <c r="O325" i="1"/>
  <c r="G326" i="1"/>
  <c r="I326" i="1"/>
  <c r="K326" i="1"/>
  <c r="M326" i="1"/>
  <c r="O326" i="1"/>
  <c r="G328" i="1"/>
  <c r="H328" i="1"/>
  <c r="H333" i="1"/>
  <c r="I328" i="1"/>
  <c r="J328" i="1"/>
  <c r="J333" i="1"/>
  <c r="K328" i="1"/>
  <c r="L328" i="1"/>
  <c r="L333" i="1"/>
  <c r="M328" i="1"/>
  <c r="N328" i="1"/>
  <c r="N333" i="1"/>
  <c r="O328" i="1"/>
  <c r="G331" i="1"/>
  <c r="H331" i="1"/>
  <c r="I331" i="1"/>
  <c r="J331" i="1"/>
  <c r="K331" i="1"/>
  <c r="L331" i="1"/>
  <c r="M331" i="1"/>
  <c r="N331" i="1"/>
  <c r="O331" i="1"/>
  <c r="P331" i="1"/>
  <c r="G332" i="1"/>
  <c r="H332" i="1"/>
  <c r="I332" i="1"/>
  <c r="J332" i="1"/>
  <c r="K332" i="1"/>
  <c r="L332" i="1"/>
  <c r="M332" i="1"/>
  <c r="N332" i="1"/>
  <c r="O332" i="1"/>
  <c r="P332" i="1"/>
  <c r="G333" i="1"/>
  <c r="I333" i="1"/>
  <c r="K333" i="1"/>
  <c r="M333" i="1"/>
  <c r="O333" i="1"/>
  <c r="P333" i="1"/>
  <c r="G336" i="1"/>
  <c r="H336" i="1"/>
  <c r="I336" i="1"/>
  <c r="J336" i="1"/>
  <c r="K336" i="1"/>
  <c r="L336" i="1"/>
  <c r="M336" i="1"/>
  <c r="N336" i="1"/>
  <c r="O336" i="1"/>
  <c r="P336" i="1"/>
  <c r="G337" i="1"/>
  <c r="H337" i="1"/>
  <c r="I337" i="1"/>
  <c r="J337" i="1"/>
  <c r="K337" i="1"/>
  <c r="L337" i="1"/>
  <c r="M337" i="1"/>
  <c r="N337" i="1"/>
  <c r="O337" i="1"/>
  <c r="P337" i="1"/>
  <c r="G339" i="1"/>
  <c r="H339" i="1"/>
  <c r="I339" i="1"/>
  <c r="J339" i="1"/>
  <c r="K339" i="1"/>
  <c r="L339" i="1"/>
  <c r="M339" i="1"/>
  <c r="N339" i="1"/>
  <c r="O339" i="1"/>
  <c r="G342" i="1"/>
  <c r="H342" i="1"/>
  <c r="I342" i="1"/>
  <c r="J342" i="1"/>
  <c r="K342" i="1"/>
  <c r="L342" i="1"/>
  <c r="M342" i="1"/>
  <c r="N342" i="1"/>
  <c r="O342" i="1"/>
  <c r="P342" i="1"/>
  <c r="G343" i="1"/>
  <c r="H343" i="1"/>
  <c r="I343" i="1"/>
  <c r="J343" i="1"/>
  <c r="K343" i="1"/>
  <c r="L343" i="1"/>
  <c r="M343" i="1"/>
  <c r="N343" i="1"/>
  <c r="O343" i="1"/>
  <c r="P343" i="1"/>
  <c r="G346" i="1"/>
  <c r="H346" i="1"/>
  <c r="I346" i="1"/>
  <c r="J346" i="1"/>
  <c r="K346" i="1"/>
  <c r="L346" i="1"/>
  <c r="M346" i="1"/>
  <c r="N346" i="1"/>
  <c r="O346" i="1"/>
  <c r="P346" i="1"/>
  <c r="G348" i="1"/>
  <c r="H348" i="1"/>
  <c r="I348" i="1"/>
  <c r="J348" i="1"/>
  <c r="K348" i="1"/>
  <c r="L348" i="1"/>
  <c r="M348" i="1"/>
  <c r="N348" i="1"/>
  <c r="O348" i="1"/>
  <c r="P348" i="1"/>
  <c r="G349" i="1"/>
  <c r="H349" i="1"/>
  <c r="I349" i="1"/>
  <c r="J349" i="1"/>
  <c r="K349" i="1"/>
  <c r="L349" i="1"/>
  <c r="M349" i="1"/>
  <c r="N349" i="1"/>
  <c r="O349" i="1"/>
  <c r="P349" i="1"/>
  <c r="G351" i="1"/>
  <c r="H351" i="1"/>
  <c r="H356" i="1"/>
  <c r="I351" i="1"/>
  <c r="J351" i="1"/>
  <c r="J354" i="1"/>
  <c r="J359" i="1"/>
  <c r="K351" i="1"/>
  <c r="L351" i="1"/>
  <c r="L354" i="1"/>
  <c r="L359" i="1"/>
  <c r="M351" i="1"/>
  <c r="N351" i="1"/>
  <c r="N354" i="1"/>
  <c r="O351" i="1"/>
  <c r="G354" i="1"/>
  <c r="I354" i="1"/>
  <c r="I359" i="1"/>
  <c r="K354" i="1"/>
  <c r="M354" i="1"/>
  <c r="M359" i="1"/>
  <c r="O354" i="1"/>
  <c r="O359" i="1"/>
  <c r="P354" i="1"/>
  <c r="G355" i="1"/>
  <c r="G360" i="1"/>
  <c r="I355" i="1"/>
  <c r="J355" i="1"/>
  <c r="K355" i="1"/>
  <c r="L355" i="1"/>
  <c r="L360" i="1"/>
  <c r="M355" i="1"/>
  <c r="N355" i="1"/>
  <c r="O355" i="1"/>
  <c r="G356" i="1"/>
  <c r="I356" i="1"/>
  <c r="K356" i="1"/>
  <c r="M356" i="1"/>
  <c r="O356" i="1"/>
  <c r="P356" i="1"/>
  <c r="G357" i="1"/>
  <c r="G373" i="1"/>
  <c r="H357" i="1"/>
  <c r="I357" i="1"/>
  <c r="J357" i="1"/>
  <c r="K357" i="1"/>
  <c r="K373" i="1"/>
  <c r="L357" i="1"/>
  <c r="M357" i="1"/>
  <c r="N357" i="1"/>
  <c r="O357" i="1"/>
  <c r="O373" i="1"/>
  <c r="P357" i="1"/>
  <c r="G358" i="1"/>
  <c r="H358" i="1"/>
  <c r="I358" i="1"/>
  <c r="J358" i="1"/>
  <c r="K358" i="1"/>
  <c r="K374" i="1"/>
  <c r="L358" i="1"/>
  <c r="M358" i="1"/>
  <c r="N358" i="1"/>
  <c r="O358" i="1"/>
  <c r="P358" i="1"/>
  <c r="G359" i="1"/>
  <c r="K359" i="1"/>
  <c r="N359" i="1"/>
  <c r="P359" i="1"/>
  <c r="J360" i="1"/>
  <c r="N360" i="1"/>
  <c r="G366" i="1"/>
  <c r="H366" i="1"/>
  <c r="I366" i="1"/>
  <c r="J366" i="1"/>
  <c r="K366" i="1"/>
  <c r="L366" i="1"/>
  <c r="M366" i="1"/>
  <c r="N366" i="1"/>
  <c r="O366" i="1"/>
  <c r="P366" i="1"/>
  <c r="P368" i="1"/>
  <c r="I373" i="1"/>
  <c r="M373" i="1"/>
  <c r="G374" i="1"/>
  <c r="O374" i="1"/>
  <c r="G378" i="1"/>
  <c r="K378" i="1"/>
  <c r="O378" i="1"/>
  <c r="I379" i="1"/>
  <c r="I381" i="1"/>
  <c r="L381" i="1"/>
  <c r="N381" i="1"/>
  <c r="P381" i="1"/>
  <c r="L367" i="1"/>
  <c r="L370" i="1"/>
  <c r="J367" i="1"/>
  <c r="J370" i="1"/>
  <c r="H367" i="1"/>
  <c r="H370" i="1"/>
  <c r="O367" i="1"/>
  <c r="O370" i="1"/>
  <c r="O122" i="1"/>
  <c r="O125" i="1"/>
  <c r="N367" i="1"/>
  <c r="N370" i="1"/>
  <c r="N377" i="1"/>
  <c r="J377" i="1"/>
  <c r="O377" i="1"/>
  <c r="K377" i="1"/>
  <c r="G377" i="1"/>
  <c r="O381" i="1"/>
  <c r="M381" i="1"/>
  <c r="K381" i="1"/>
  <c r="G381" i="1"/>
  <c r="L377" i="1"/>
  <c r="H377" i="1"/>
  <c r="G376" i="1"/>
  <c r="P191" i="1"/>
  <c r="K379" i="1"/>
  <c r="G379" i="1"/>
  <c r="G369" i="1"/>
  <c r="P378" i="1"/>
  <c r="N378" i="1"/>
  <c r="L378" i="1"/>
  <c r="L380" i="1"/>
  <c r="J378" i="1"/>
  <c r="H378" i="1"/>
  <c r="P276" i="1"/>
  <c r="N356" i="1"/>
  <c r="L356" i="1"/>
  <c r="J356" i="1"/>
  <c r="M281" i="1"/>
  <c r="K281" i="1"/>
  <c r="I281" i="1"/>
  <c r="N186" i="1"/>
  <c r="K380" i="1"/>
  <c r="G380" i="1"/>
  <c r="H380" i="1"/>
  <c r="N281" i="1"/>
  <c r="N282" i="1"/>
  <c r="N376" i="1"/>
  <c r="H281" i="1"/>
  <c r="H282" i="1"/>
  <c r="M186" i="1"/>
  <c r="M188" i="1"/>
  <c r="M372" i="1"/>
  <c r="G186" i="1"/>
  <c r="G188" i="1"/>
  <c r="G375" i="1"/>
  <c r="M97" i="1"/>
  <c r="M101" i="1"/>
  <c r="P186" i="1"/>
  <c r="P216" i="1"/>
  <c r="P217" i="1"/>
  <c r="P377" i="1"/>
  <c r="P380" i="1"/>
  <c r="M322" i="1"/>
  <c r="M377" i="1"/>
  <c r="I322" i="1"/>
  <c r="I377" i="1"/>
  <c r="I380" i="1"/>
  <c r="N380" i="1"/>
  <c r="J380" i="1"/>
  <c r="L281" i="1"/>
  <c r="L282" i="1"/>
  <c r="L376" i="1"/>
  <c r="J281" i="1"/>
  <c r="J282" i="1"/>
  <c r="J376" i="1"/>
  <c r="O186" i="1"/>
  <c r="O188" i="1"/>
  <c r="O372" i="1"/>
  <c r="O375" i="1"/>
  <c r="K186" i="1"/>
  <c r="K188" i="1"/>
  <c r="K372" i="1"/>
  <c r="K375" i="1"/>
  <c r="I186" i="1"/>
  <c r="I188" i="1"/>
  <c r="I372" i="1"/>
  <c r="O97" i="1"/>
  <c r="O101" i="1"/>
  <c r="O102" i="1"/>
  <c r="M374" i="1"/>
  <c r="I374" i="1"/>
  <c r="P371" i="1"/>
  <c r="P374" i="1"/>
  <c r="N374" i="1"/>
  <c r="P373" i="1"/>
  <c r="N373" i="1"/>
  <c r="L373" i="1"/>
  <c r="J373" i="1"/>
  <c r="H373" i="1"/>
  <c r="P372" i="1"/>
  <c r="O360" i="1"/>
  <c r="O376" i="1"/>
  <c r="M360" i="1"/>
  <c r="M376" i="1"/>
  <c r="K360" i="1"/>
  <c r="K376" i="1"/>
  <c r="I360" i="1"/>
  <c r="I376" i="1"/>
  <c r="N216" i="1"/>
  <c r="N217" i="1"/>
  <c r="L216" i="1"/>
  <c r="L217" i="1"/>
  <c r="J216" i="1"/>
  <c r="J217" i="1"/>
  <c r="H216" i="1"/>
  <c r="H217" i="1"/>
  <c r="L190" i="1"/>
  <c r="L374" i="1"/>
  <c r="J190" i="1"/>
  <c r="J374" i="1"/>
  <c r="H190" i="1"/>
  <c r="H374" i="1"/>
  <c r="H354" i="1"/>
  <c r="H359" i="1"/>
  <c r="H355" i="1"/>
  <c r="P369" i="1"/>
  <c r="P370" i="1"/>
  <c r="N122" i="1"/>
  <c r="L122" i="1"/>
  <c r="J122" i="1"/>
  <c r="H122" i="1"/>
  <c r="M375" i="1"/>
  <c r="I375" i="1"/>
  <c r="H360" i="1"/>
  <c r="H376" i="1"/>
  <c r="P375" i="1"/>
  <c r="M102" i="1"/>
  <c r="M379" i="1"/>
  <c r="M380" i="1"/>
  <c r="O379" i="1"/>
  <c r="O380" i="1"/>
  <c r="J125" i="1"/>
  <c r="J372" i="1"/>
  <c r="J375" i="1"/>
  <c r="H125" i="1"/>
  <c r="H372" i="1"/>
  <c r="H375" i="1"/>
  <c r="L125" i="1"/>
  <c r="L372" i="1"/>
  <c r="L375" i="1"/>
  <c r="N125" i="1"/>
  <c r="N372" i="1"/>
  <c r="N375" i="1"/>
</calcChain>
</file>

<file path=xl/sharedStrings.xml><?xml version="1.0" encoding="utf-8"?>
<sst xmlns="http://schemas.openxmlformats.org/spreadsheetml/2006/main" count="805" uniqueCount="320">
  <si>
    <t>№ п/п</t>
  </si>
  <si>
    <t>Наименование подстанции</t>
  </si>
  <si>
    <t>Очередь ограничения, МВт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</si>
  <si>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</si>
  <si>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</si>
  <si>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</si>
  <si>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</si>
  <si>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</si>
  <si>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</si>
  <si>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</si>
  <si>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</si>
  <si>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</si>
  <si>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</si>
  <si>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</si>
  <si>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</si>
  <si>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>ИТОГО:</t>
  </si>
  <si>
    <t xml:space="preserve">до 5 мин                   </t>
  </si>
  <si>
    <t>всего</t>
  </si>
  <si>
    <t>всего по ДУ</t>
  </si>
  <si>
    <t>в т.ч. по энергорайону "Волгоград Юг":</t>
  </si>
  <si>
    <t>в т.ч. по энергорайону "Волжский":</t>
  </si>
  <si>
    <t>Наименование фидера</t>
  </si>
  <si>
    <t>от 5 до 20 мин</t>
  </si>
  <si>
    <t>от 20 до 60 мин</t>
  </si>
  <si>
    <t>АО "Волжский трубный завод"</t>
  </si>
  <si>
    <t>ГПП-5</t>
  </si>
  <si>
    <t>яч.№1,68</t>
  </si>
  <si>
    <t>ГПП-2</t>
  </si>
  <si>
    <t>яч.№1,35</t>
  </si>
  <si>
    <t>ГПП-1</t>
  </si>
  <si>
    <t>РП-5 яч.№29</t>
  </si>
  <si>
    <t>яч.№24,25</t>
  </si>
  <si>
    <t>РП-6 яч.№69; РП-6 КТП-111В ВНП Т-1, Т-2</t>
  </si>
  <si>
    <t>РП-6 яч.№71, 72; РП-6 КТП-31В ВНП  Т-2; РП-7 КТП-31В ВНП Т-1</t>
  </si>
  <si>
    <t>РП-6 яч.№15</t>
  </si>
  <si>
    <t>РП-6 яч.№39</t>
  </si>
  <si>
    <t>РП-6 яч.№47</t>
  </si>
  <si>
    <t>РП-6 яч.№57</t>
  </si>
  <si>
    <t>Время отключения</t>
  </si>
  <si>
    <t>Способ ввода отключения по графику</t>
  </si>
  <si>
    <t>ОП</t>
  </si>
  <si>
    <t>ИТОГО АО "Волжский трубный завод":</t>
  </si>
  <si>
    <t>АО "Себряковцемент"</t>
  </si>
  <si>
    <t>Электроприемники потребителя</t>
  </si>
  <si>
    <t>ф. 6 кВ №24</t>
  </si>
  <si>
    <t>ОАО "Волгограднефтемаш"</t>
  </si>
  <si>
    <t>ПС "Ельшанская", ф. 6 кВ №7,9</t>
  </si>
  <si>
    <t>ПС "Петровская", ф. 6 кВ №10</t>
  </si>
  <si>
    <t>ПС "Петровская", ф. 6 кВ №32</t>
  </si>
  <si>
    <t>ИТОГО ОАО "Волгограднефтемаш":</t>
  </si>
  <si>
    <t>до 5 мин</t>
  </si>
  <si>
    <t>ИТОГО АО "Себряковцемент":</t>
  </si>
  <si>
    <t>АО "Северсталь канаты" филиал "Волгоградский"</t>
  </si>
  <si>
    <t>ИТОГО АО "Северсталь канаты" филиал "Волгоградский":</t>
  </si>
  <si>
    <t>ПС "Сарепта-1"</t>
  </si>
  <si>
    <t>ОАО "Волгоградмебель"</t>
  </si>
  <si>
    <t>Электропориемники потребителя</t>
  </si>
  <si>
    <t>ИТОГО ОАО "Волгоградмебель":</t>
  </si>
  <si>
    <t>ООО "Овощевод"</t>
  </si>
  <si>
    <t>ПС Овощевод</t>
  </si>
  <si>
    <t>РП-2 ф. 13</t>
  </si>
  <si>
    <t>РП-2 ф. 15</t>
  </si>
  <si>
    <t>РП-2 ф. 16</t>
  </si>
  <si>
    <t>РП-2 ф. 17</t>
  </si>
  <si>
    <t>РП-2 ф. 18</t>
  </si>
  <si>
    <t>ИТОГО ООО "Овощевод":</t>
  </si>
  <si>
    <t xml:space="preserve">от 5 до 20 мин    </t>
  </si>
  <si>
    <t>ф. 10 кВ №11</t>
  </si>
  <si>
    <t>ДУ</t>
  </si>
  <si>
    <t>ППА "Южная"</t>
  </si>
  <si>
    <t>ф. 6 кВ Пропарка-2</t>
  </si>
  <si>
    <t>Филиал АО "Транснефть-Приволга"  Волгоградское РНУ</t>
  </si>
  <si>
    <t>ПС "Кузьмичи",
яч. 6 кВ №10,18,14,19</t>
  </si>
  <si>
    <t>Оборудование
НПС "Кузьмичи"</t>
  </si>
  <si>
    <t>ПС "Тингута",
яч. 6 кВ №17,24</t>
  </si>
  <si>
    <t>Оборудование
НПС "Тингута"</t>
  </si>
  <si>
    <t>ИТОГО Филиал АО "Транснефть-Приволга"  Волгоградское РНУ:</t>
  </si>
  <si>
    <t>ОВБ</t>
  </si>
  <si>
    <t>ООО "Каргилл Новоаннинский"</t>
  </si>
  <si>
    <t>ИТОГО ООО "Каргилл Новоаннинский":</t>
  </si>
  <si>
    <t>АО "Волтайр-Пром"</t>
  </si>
  <si>
    <t xml:space="preserve">ПС "Азотная" </t>
  </si>
  <si>
    <t>ОП ООО "ВОЛЖСКИЙ МЕТАНОЛ"</t>
  </si>
  <si>
    <t>ООО "ВОЛЖСКИЙ МЕТАНОЛ"</t>
  </si>
  <si>
    <t>яч. 6 кВ № 24</t>
  </si>
  <si>
    <t>яч. 6 кВ № 5</t>
  </si>
  <si>
    <t>яч. 6 кВ № 22</t>
  </si>
  <si>
    <t>яч. 6 кВ № 50</t>
  </si>
  <si>
    <t>яч. 6 кВ № 53</t>
  </si>
  <si>
    <t>яч. 6 кВ № 56</t>
  </si>
  <si>
    <t>яч. 6 кВ № 68</t>
  </si>
  <si>
    <t>яч. 6 кВ № 69</t>
  </si>
  <si>
    <t>яч. 6 кВ № 71</t>
  </si>
  <si>
    <t>ПС "Азотная"</t>
  </si>
  <si>
    <t>яч. 6 кВ № 19</t>
  </si>
  <si>
    <t>яч. 6 кВ № 58</t>
  </si>
  <si>
    <t>ПС "Латекс"</t>
  </si>
  <si>
    <t>ОВБ ООО "ВОЛЖСКИЙ МЕТАНОЛ"</t>
  </si>
  <si>
    <t>ООО "Праксайр-Волгоград"</t>
  </si>
  <si>
    <t>ИТОГО ООО "Центрэнерго":</t>
  </si>
  <si>
    <t>ПС "Каучук"</t>
  </si>
  <si>
    <t>яч. 6 кВ № 11</t>
  </si>
  <si>
    <t>яч. 6 кВ № 66</t>
  </si>
  <si>
    <t>яч. 6 кВ № 3</t>
  </si>
  <si>
    <t>яч. 6 кВ № 4</t>
  </si>
  <si>
    <t>АО "ТЕКСКОР"</t>
  </si>
  <si>
    <t>ПС "Волокно"</t>
  </si>
  <si>
    <t>АО "Волжский Оргсинтез"</t>
  </si>
  <si>
    <t>ПС "Метионин-1"</t>
  </si>
  <si>
    <t>ПС "Метионин-2"</t>
  </si>
  <si>
    <t>ИТОГО АО "Волжский Оргсинтез":</t>
  </si>
  <si>
    <t>ООО "Камышинский Текстиль"</t>
  </si>
  <si>
    <t>ПС "ХБК"</t>
  </si>
  <si>
    <t>ф. 10 кВ  №9,19,37,39</t>
  </si>
  <si>
    <t>ПС "Развилка-2"</t>
  </si>
  <si>
    <t>ф. 10 кВ №20</t>
  </si>
  <si>
    <t>ф. 10 кВ №25</t>
  </si>
  <si>
    <t>ИТОГО ООО "Ситрас":</t>
  </si>
  <si>
    <t>ООО "Ситрас"</t>
  </si>
  <si>
    <t>ПС "ВГТЗ-1"</t>
  </si>
  <si>
    <t>ПС "ВГТЗ-3"</t>
  </si>
  <si>
    <t>яч. 6 кВ №21,22,35,36,
37,47</t>
  </si>
  <si>
    <t>ООО "ВМК "ВгТЗ"</t>
  </si>
  <si>
    <t>П/СТ-6</t>
  </si>
  <si>
    <t>ф.10 кВ №3,6,10,22,28</t>
  </si>
  <si>
    <t xml:space="preserve">ГПП </t>
  </si>
  <si>
    <t>ЦРП-1</t>
  </si>
  <si>
    <t>ГПП</t>
  </si>
  <si>
    <t>ф.10 кВ № 27</t>
  </si>
  <si>
    <t>ОАО "Вязовское хлебоприемное предприятие"</t>
  </si>
  <si>
    <t xml:space="preserve">ПС "Вязовка" </t>
  </si>
  <si>
    <t>ф. 10 кВ №7</t>
  </si>
  <si>
    <t>ОАО "Зензеватский элеватор"</t>
  </si>
  <si>
    <t xml:space="preserve">ПС "Ольховка" </t>
  </si>
  <si>
    <t>ф. 10 кВ №9</t>
  </si>
  <si>
    <t xml:space="preserve">ПС "Островская" </t>
  </si>
  <si>
    <t>ф. 10 кВ №12</t>
  </si>
  <si>
    <t xml:space="preserve">ПС "Северная" </t>
  </si>
  <si>
    <t>ф. 10 кВ №16</t>
  </si>
  <si>
    <t>ПС "Олимпийская"</t>
  </si>
  <si>
    <t>ф. 6 кВ №18</t>
  </si>
  <si>
    <t>ООО "Лайн Пласт"</t>
  </si>
  <si>
    <t xml:space="preserve">ПС "Крановая" </t>
  </si>
  <si>
    <t>ф. 10 кВ №19</t>
  </si>
  <si>
    <t>ОАО "Волгоградагропромдорстрой"</t>
  </si>
  <si>
    <t xml:space="preserve">ПС "Гумрак" </t>
  </si>
  <si>
    <t xml:space="preserve">ф. 6 кВ №12 </t>
  </si>
  <si>
    <t>ф. 6 кВ №16</t>
  </si>
  <si>
    <t>ООО "Руслогос"</t>
  </si>
  <si>
    <t xml:space="preserve">ПС "Моторная" </t>
  </si>
  <si>
    <t>ф. 6 кВ №3,4</t>
  </si>
  <si>
    <t xml:space="preserve"> ООО "ПК "Снежинка"</t>
  </si>
  <si>
    <t xml:space="preserve">ПС "Разгуляевская" </t>
  </si>
  <si>
    <t>ф. 6 кВ №49</t>
  </si>
  <si>
    <t xml:space="preserve">ПС "Дзержинская" </t>
  </si>
  <si>
    <t>ф. 6 кВ № 18</t>
  </si>
  <si>
    <t>ООО "Концерн "Премиум Капитал"</t>
  </si>
  <si>
    <t>ПС "Моторная"</t>
  </si>
  <si>
    <t>ф. 6 кВ №2</t>
  </si>
  <si>
    <t>ф. 6 кВ №7</t>
  </si>
  <si>
    <t>ОАО "Волгогазоаппарат"</t>
  </si>
  <si>
    <t>ПС "Сибирь-Гора"</t>
  </si>
  <si>
    <t>ф. 6 кВ №6,11</t>
  </si>
  <si>
    <t>ф. 6 кВ №3</t>
  </si>
  <si>
    <t>ОАО "ПК "Ахтуба</t>
  </si>
  <si>
    <t xml:space="preserve">ПС "Пионерская" </t>
  </si>
  <si>
    <t>ф. 6 кВ №64</t>
  </si>
  <si>
    <t>ПС "Курганная"</t>
  </si>
  <si>
    <t>ф. 6 кВ №15</t>
  </si>
  <si>
    <t>ПС "Молзавод"</t>
  </si>
  <si>
    <t>ф. 10 кВ №27</t>
  </si>
  <si>
    <t xml:space="preserve">ОАО "Волгомясомолторг" </t>
  </si>
  <si>
    <t xml:space="preserve">ПС"Сибирь-Гора" </t>
  </si>
  <si>
    <t>ПС "Канатная"</t>
  </si>
  <si>
    <t>ф.  10 кВ №9</t>
  </si>
  <si>
    <t xml:space="preserve">ПС "Сарепта-1" </t>
  </si>
  <si>
    <t>ЗАО "НПО "Ахтуба"</t>
  </si>
  <si>
    <t>ПС "Ахтуба"</t>
  </si>
  <si>
    <t>СНТ "Строитель"</t>
  </si>
  <si>
    <t>ПС "Зеленая"</t>
  </si>
  <si>
    <t>ф.6 кВ №11</t>
  </si>
  <si>
    <t>ООО ПТП "Поршень"</t>
  </si>
  <si>
    <t>ПС"Городская-1"</t>
  </si>
  <si>
    <t>ф. 6 кВ №42</t>
  </si>
  <si>
    <t xml:space="preserve">ООО "СП"Ахтуба", ООО "Волтайрэкстрамед" </t>
  </si>
  <si>
    <t>ф.6 кВ №14</t>
  </si>
  <si>
    <t>СНТ "Вишневый сад"</t>
  </si>
  <si>
    <t xml:space="preserve">ПС" Зеленая" </t>
  </si>
  <si>
    <t>ф.6 кВ №13</t>
  </si>
  <si>
    <t xml:space="preserve">ИП Агеев А.Г. </t>
  </si>
  <si>
    <t>ф.6 кВ №19</t>
  </si>
  <si>
    <t xml:space="preserve">ООО "ВЗРО" </t>
  </si>
  <si>
    <t xml:space="preserve">ПС "Городская-1" </t>
  </si>
  <si>
    <t>ф. 6 кВ №41</t>
  </si>
  <si>
    <t>ООО "ВОЛГАБАС"</t>
  </si>
  <si>
    <t>ПС"Городская-2"</t>
  </si>
  <si>
    <t>ф.10 кВ №1</t>
  </si>
  <si>
    <t>ЗАО Птицефабрика "Волжская"</t>
  </si>
  <si>
    <t>ПС"Ахтуба"</t>
  </si>
  <si>
    <t>ф. 6 кВ №27</t>
  </si>
  <si>
    <t>СНТ "Тюльпан"</t>
  </si>
  <si>
    <t>ЗАО "Среднеахтубинский КСМ и К"</t>
  </si>
  <si>
    <t>ООО "ВОЛГАЦЕНТР"</t>
  </si>
  <si>
    <t>ПС "Городская-2"</t>
  </si>
  <si>
    <t>ПС "Дар-Гора"</t>
  </si>
  <si>
    <t>ф. 6 кВ №29, 38</t>
  </si>
  <si>
    <t>ИТОГО ПАО "Волгоградэнергосбыт":</t>
  </si>
  <si>
    <t>ф.6 кВ №2,30</t>
  </si>
  <si>
    <t>РП-2 ф. 20</t>
  </si>
  <si>
    <t>ф.6 кВ №7</t>
  </si>
  <si>
    <t>ООО "Волжское Полесье-энерго"</t>
  </si>
  <si>
    <t>ПС "Гидролизная"</t>
  </si>
  <si>
    <t>ООО "Агропромснаб"</t>
  </si>
  <si>
    <t>ООО "Меридиан"</t>
  </si>
  <si>
    <t>ООО "Волма"</t>
  </si>
  <si>
    <t>ООО "Большие возможности"</t>
  </si>
  <si>
    <t>ООО "Агромельпродукт"</t>
  </si>
  <si>
    <t>ИТОГО ПАО "Волгоградоблэлектро":</t>
  </si>
  <si>
    <t>ООО "Камышинский крановый завод"</t>
  </si>
  <si>
    <t>ф. 10 кВ №3,4,5, 7,8,18</t>
  </si>
  <si>
    <t>ИТОГО ООО ВГМЗ "Сарепта":</t>
  </si>
  <si>
    <t>ИТОГО ООО "Лайн Пласт":</t>
  </si>
  <si>
    <t>ИТОГО ЗАО "НПО "Ахтуба":</t>
  </si>
  <si>
    <t>ООО "Промышленные технологии"</t>
  </si>
  <si>
    <t>ИТОГО ООО "Промышленные технологии":</t>
  </si>
  <si>
    <t>ИТОГО ЗАО Птицефабрика "Волжская":</t>
  </si>
  <si>
    <t>ИТОГО ЗАО "Среднеахтубинский КСМ и К":</t>
  </si>
  <si>
    <t>ИТОГО ОАО "Вязовское хлебоприемное предприятие":</t>
  </si>
  <si>
    <t xml:space="preserve">от 20 до 60 мин                   </t>
  </si>
  <si>
    <t>ф.10 кВ №36</t>
  </si>
  <si>
    <t>ф.10 кВ №19, 22</t>
  </si>
  <si>
    <t>ОАО "Промстройконструкция"</t>
  </si>
  <si>
    <t xml:space="preserve">ПС "Строительная" </t>
  </si>
  <si>
    <t>ф.  10 кВ №1</t>
  </si>
  <si>
    <t>ИТОГО ОАО "Промстройконструкция":</t>
  </si>
  <si>
    <t>П.Н. Бабешко</t>
  </si>
  <si>
    <t>ПС" Садовая"</t>
  </si>
  <si>
    <t xml:space="preserve">от 5 до 20 мин                   </t>
  </si>
  <si>
    <t>ИТОГО ООО "ВМК "ВгТЗ"</t>
  </si>
  <si>
    <t>ОАО "РЖД" Волгоградская дистанция электроснабжения</t>
  </si>
  <si>
    <t>ИТОГО ОАО "РЖД" Волгоградская дистанция электроснабжения:</t>
  </si>
  <si>
    <t>ПАО "Курганмашзавод"</t>
  </si>
  <si>
    <t>ИТОГО ПАО "Курганмашзавод":</t>
  </si>
  <si>
    <t>ООО «ХОБЭКС"</t>
  </si>
  <si>
    <t>ООО ВГМЗ «Сарепта"</t>
  </si>
  <si>
    <t>ООО "Нижневолжскстройсервис"</t>
  </si>
  <si>
    <t>Цеха №№ 1, 3, 20, 22, 26, 95</t>
  </si>
  <si>
    <t>ф. 6 кВ №29</t>
  </si>
  <si>
    <t>ф. 6 кВ №8</t>
  </si>
  <si>
    <t>ф. 6 кВ №21</t>
  </si>
  <si>
    <t>ф. 6 кВ №50</t>
  </si>
  <si>
    <t>ф. 6 кВ №4</t>
  </si>
  <si>
    <t>ф. 6 кВ №36</t>
  </si>
  <si>
    <t>ф. 6 кВ №40</t>
  </si>
  <si>
    <t>ф. 6 кВ №34</t>
  </si>
  <si>
    <t>ф. 6 кВ №52</t>
  </si>
  <si>
    <t>ф. 6 кВ №23</t>
  </si>
  <si>
    <t>ПС Каргилл Новоаннинский</t>
  </si>
  <si>
    <t>яч. 10 кВ К01, К08</t>
  </si>
  <si>
    <t>ООО "Веста"</t>
  </si>
  <si>
    <t>яч. 6 кВ №20,27</t>
  </si>
  <si>
    <t>ООО "ВП РТТ"</t>
  </si>
  <si>
    <t>ИП Худякова Е.С.</t>
  </si>
  <si>
    <t>ИП Майер Г.Г.</t>
  </si>
  <si>
    <t>яч. 6 кВ № 28</t>
  </si>
  <si>
    <t>яч. 6 кВ № 13</t>
  </si>
  <si>
    <t>ООО "Армат"</t>
  </si>
  <si>
    <t>ЗАО "ВРШРЗ"</t>
  </si>
  <si>
    <t>ООО "Промвент"</t>
  </si>
  <si>
    <t>ООО "VR-Пласт"</t>
  </si>
  <si>
    <t>ООО "Бенда-Лютц"</t>
  </si>
  <si>
    <t>ООО "Варяг"</t>
  </si>
  <si>
    <t>ООО "Протон Холдинг"</t>
  </si>
  <si>
    <t>ООО "ВПЖТ"</t>
  </si>
  <si>
    <t>ООО "Производственная компания "ДИА"</t>
  </si>
  <si>
    <t xml:space="preserve">ПС "Волокно" </t>
  </si>
  <si>
    <t>яч. 6 кВ № 12</t>
  </si>
  <si>
    <t>яч. 6 кВ № 32</t>
  </si>
  <si>
    <t>яч. 6 кВ № 64</t>
  </si>
  <si>
    <t>яч. 6 кВ № 80</t>
  </si>
  <si>
    <t>яч. 6 кВ № 67</t>
  </si>
  <si>
    <t>яч. 6 кВ№ 70</t>
  </si>
  <si>
    <t>яч. 6 кВ. №64</t>
  </si>
  <si>
    <t>ОП  АО "ТЕКСКОР"</t>
  </si>
  <si>
    <t>яч. 6 кВ №4,10,14,19,23,28</t>
  </si>
  <si>
    <t>ФГБУ "Главное бассейновое управление по рыболовству и сохранению водных биологических ресурсов.</t>
  </si>
  <si>
    <t>ООО "Пульсар", СОНТ «Нефтяник 4", ООО "Актив-К", ООО "Нефтянник"</t>
  </si>
  <si>
    <t>ООО "Аргус"</t>
  </si>
  <si>
    <t>ф. 6 кВ №20</t>
  </si>
  <si>
    <t>АО "ВМЭС"</t>
  </si>
  <si>
    <t xml:space="preserve"> ПС "Зензеватка",
яч. 6 кВ №11,23</t>
  </si>
  <si>
    <t>ООО "Новоград"</t>
  </si>
  <si>
    <t xml:space="preserve">ПС Металлоконструкция </t>
  </si>
  <si>
    <t xml:space="preserve">от 5 до 20 мин  </t>
  </si>
  <si>
    <t>ИТОГО ООО "ВОЛГАЭНЕРГОСЕТЬ":</t>
  </si>
  <si>
    <t>ООО "Донской электрометаллургический завод"</t>
  </si>
  <si>
    <t xml:space="preserve">Первый заместитель директора - Главный инженер 
филиала ПАО "Россети Юг"- "Волгоградэнерго                                                                                                 </t>
  </si>
  <si>
    <t>Оборудование
НПС "Зензеватка"</t>
  </si>
  <si>
    <t>ф. 6 кВ №19,43</t>
  </si>
  <si>
    <t>ПС "Развилка-1", ф. 10 кВ №14,21</t>
  </si>
  <si>
    <t>В.ВЛ Вторчермет-1 (Т-1 ПС Вторчермет), или  В.ВЛ Вторчермет-2 (Т-2 ПС Вторчермет)</t>
  </si>
  <si>
    <t>ф. 6 кВ № 9</t>
  </si>
  <si>
    <t xml:space="preserve"> временного отключения потребления на 2021/2022 гг.  
по филиалу ПАО "Россети Юг"-"Волгоградэнерго" на территории Волгоградской области</t>
  </si>
  <si>
    <t>АО "ВРТ"</t>
  </si>
  <si>
    <t>ООО "ВКСМ"</t>
  </si>
  <si>
    <t>ООО "ТД "РТПЗ"</t>
  </si>
  <si>
    <t>ООО "ВТПЗ"</t>
  </si>
  <si>
    <t>НПО "ОРТЕХ-ЖКХ"</t>
  </si>
  <si>
    <t>ПС "Канатная",
яч. 10 кВ №1,2,3,16,20,27,38,39</t>
  </si>
  <si>
    <t>ПС "Кордовая",
яч. 10 кВ №7,8,9,10,11,12,13,14,15,16,17,18,19,20,21,22,23,24,25,26,27,28,29,30,31,32</t>
  </si>
  <si>
    <t>ООО «ЭЛЕВАТОР СЕРВИС", ООО "Мальт 2001"</t>
  </si>
  <si>
    <t>ОАО  «Нижневолжскспецстрой", ООО "Ласточка"</t>
  </si>
  <si>
    <t>ООО "Империя", ГК "Магистраль"</t>
  </si>
  <si>
    <t>ООО "Энергопром ГРУПП", ПАО "ВымпелКом" Волгоградский филиал, ООО "АЗС "ВТК", СНТ "40 лет Октября", ООО "Единство",  ООО «Газэнергосеть Поволжье", ООО "Газонефтепродукт сеть", СНТ "Нормаль", ООО "Сити-Экспресс Волгоград", ООО "РОСТРА-ЭКО"</t>
  </si>
  <si>
    <t>ООО "Скоропусковый синтез", ООО "АлПласт", ООО "ППЦ Крук КК", ИП Елисеев Александр Владимирович, ООО "НПО "Сплав-Ти", ООО "ПромМет", ООО "Медэкопром"</t>
  </si>
  <si>
    <t>ИТОГО ООО "Донской электрометаллургический завод":</t>
  </si>
  <si>
    <t>ПС "Цементная-1",
ф. 6 кВ  №10,13,21</t>
  </si>
  <si>
    <t>ПС  "Заводская"</t>
  </si>
  <si>
    <t>ф.  6 кВ 103, 105, 107, 111, 301, 304, 305, 306, 307, 316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</si>
  <si>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(-22°С).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</si>
</sst>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71" formatCode="_-* #,##0.00_р_._-;\-* #,##0.00_р_._-;_-* &quot;-&quot;??_р_._-;_-@_-"/>
    <numFmt numFmtId="173" formatCode="0_)"/>
    <numFmt numFmtId="174" formatCode="_-* #,##0.0_р_._-;\-* #,##0.0_р_._-;_-* &quot;-&quot;??_р_._-;_-@_-"/>
    <numFmt numFmtId="176" formatCode="0.000"/>
    <numFmt numFmtId="188" formatCode="#,##0.00_ ;\-#,##0.00\ 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8" fillId="0" borderId="0"/>
    <xf numFmtId="0" fontId="1" fillId="0" borderId="0"/>
    <xf numFmtId="0" fontId="12" fillId="0" borderId="0"/>
    <xf numFmtId="171" fontId="2" fillId="0" borderId="0" applyFont="0" applyFill="0" applyBorder="0" applyAlignment="0" applyProtection="0"/>
  </cellStyleXfs>
  <cellXfs count="143">
    <xf numFmtId="0" fontId="0" fillId="0" borderId="0" xfId="0"/>
    <xf numFmtId="0" fontId="13" fillId="0" borderId="0" xfId="0" applyFont="1" applyFill="1"/>
    <xf numFmtId="176" fontId="13" fillId="0" borderId="0" xfId="0" applyNumberFormat="1" applyFont="1" applyFill="1"/>
    <xf numFmtId="0" fontId="11" fillId="0" borderId="0" xfId="0" applyFont="1" applyFill="1" applyAlignment="1"/>
    <xf numFmtId="0" fontId="0" fillId="0" borderId="0" xfId="0" applyFont="1" applyFill="1"/>
    <xf numFmtId="0" fontId="6" fillId="0" borderId="0" xfId="1" applyFont="1" applyFill="1" applyBorder="1" applyAlignment="1">
      <alignment horizontal="center" vertical="center" wrapText="1"/>
    </xf>
    <xf numFmtId="174" fontId="7" fillId="0" borderId="0" xfId="9" applyNumberFormat="1" applyFont="1" applyFill="1" applyBorder="1" applyAlignment="1">
      <alignment horizontal="center" vertical="center"/>
    </xf>
    <xf numFmtId="0" fontId="6" fillId="0" borderId="0" xfId="1" applyFont="1" applyFill="1"/>
    <xf numFmtId="0" fontId="5" fillId="0" borderId="1" xfId="1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/>
    </xf>
    <xf numFmtId="2" fontId="4" fillId="0" borderId="1" xfId="9" applyNumberFormat="1" applyFont="1" applyFill="1" applyBorder="1" applyAlignment="1">
      <alignment horizontal="center" vertical="center"/>
    </xf>
    <xf numFmtId="2" fontId="0" fillId="0" borderId="0" xfId="0" applyNumberFormat="1" applyFont="1" applyFill="1"/>
    <xf numFmtId="0" fontId="0" fillId="0" borderId="0" xfId="0" applyFont="1" applyFill="1" applyBorder="1"/>
    <xf numFmtId="2" fontId="13" fillId="0" borderId="0" xfId="0" applyNumberFormat="1" applyFont="1" applyFill="1"/>
    <xf numFmtId="43" fontId="13" fillId="0" borderId="0" xfId="0" applyNumberFormat="1" applyFont="1" applyFill="1"/>
    <xf numFmtId="2" fontId="14" fillId="0" borderId="0" xfId="0" applyNumberFormat="1" applyFont="1" applyFill="1"/>
    <xf numFmtId="0" fontId="5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2" fontId="4" fillId="0" borderId="0" xfId="9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/>
    </xf>
    <xf numFmtId="2" fontId="13" fillId="0" borderId="0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0" fontId="0" fillId="0" borderId="0" xfId="0" quotePrefix="1" applyFont="1" applyFill="1" applyAlignment="1">
      <alignment wrapText="1"/>
    </xf>
    <xf numFmtId="0" fontId="6" fillId="0" borderId="0" xfId="1" applyFont="1" applyFill="1" applyBorder="1" applyAlignment="1">
      <alignment horizontal="center" vertical="center"/>
    </xf>
    <xf numFmtId="43" fontId="13" fillId="0" borderId="0" xfId="0" applyNumberFormat="1" applyFont="1" applyFill="1" applyBorder="1"/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3" fontId="6" fillId="0" borderId="1" xfId="0" applyNumberFormat="1" applyFont="1" applyFill="1" applyBorder="1" applyAlignment="1" applyProtection="1">
      <alignment horizontal="center" vertical="center" wrapText="1"/>
    </xf>
    <xf numFmtId="171" fontId="6" fillId="0" borderId="1" xfId="1" applyNumberFormat="1" applyFont="1" applyFill="1" applyBorder="1" applyAlignment="1" applyProtection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188" fontId="4" fillId="0" borderId="1" xfId="9" applyNumberFormat="1" applyFont="1" applyFill="1" applyBorder="1" applyAlignment="1">
      <alignment horizontal="center" vertical="center"/>
    </xf>
    <xf numFmtId="171" fontId="4" fillId="0" borderId="1" xfId="9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 applyProtection="1">
      <alignment horizontal="center" vertical="center" wrapText="1"/>
    </xf>
    <xf numFmtId="0" fontId="6" fillId="0" borderId="5" xfId="1" applyFont="1" applyFill="1" applyBorder="1" applyAlignment="1" applyProtection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2" fontId="7" fillId="0" borderId="3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quotePrefix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2" fontId="4" fillId="0" borderId="5" xfId="9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2" fontId="13" fillId="0" borderId="2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4" xfId="0" applyNumberFormat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 applyProtection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>
      <alignment horizontal="right"/>
    </xf>
    <xf numFmtId="0" fontId="10" fillId="0" borderId="0" xfId="1" applyFont="1" applyFill="1" applyBorder="1" applyAlignment="1">
      <alignment horizontal="center" vertical="center"/>
    </xf>
    <xf numFmtId="0" fontId="10" fillId="0" borderId="0" xfId="1" applyFont="1" applyFill="1" applyAlignment="1" applyProtection="1">
      <alignment horizontal="center" vertical="center" wrapText="1"/>
    </xf>
    <xf numFmtId="0" fontId="10" fillId="0" borderId="0" xfId="1" applyFont="1" applyFill="1" applyAlignment="1" applyProtection="1">
      <alignment horizontal="center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 applyProtection="1">
      <alignment horizontal="center" vertical="center" wrapText="1"/>
    </xf>
    <xf numFmtId="0" fontId="5" fillId="0" borderId="4" xfId="1" applyFont="1" applyFill="1" applyBorder="1" applyAlignment="1" applyProtection="1">
      <alignment horizontal="center" vertical="center" wrapText="1"/>
    </xf>
    <xf numFmtId="0" fontId="5" fillId="0" borderId="2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6" fillId="0" borderId="1" xfId="1" applyFont="1" applyFill="1" applyBorder="1" applyAlignment="1" applyProtection="1">
      <alignment horizontal="center" vertical="center" wrapText="1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</cellXfs>
  <cellStyles count="10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3 3" xfId="6"/>
    <cellStyle name="Обычный 4" xfId="7"/>
    <cellStyle name="Обычный 5" xfId="8"/>
    <cellStyle name="Финансовый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104776</xdr:rowOff>
    </xdr:from>
    <xdr:to>
      <xdr:col>2</xdr:col>
      <xdr:colOff>728382</xdr:colOff>
      <xdr:row>9</xdr:row>
      <xdr:rowOff>100854</xdr:rowOff>
    </xdr:to>
    <xdr:sp macro="" textlink="">
      <xdr:nvSpPr>
        <xdr:cNvPr id="2" name="TextBox 1"/>
        <xdr:cNvSpPr txBox="1"/>
      </xdr:nvSpPr>
      <xdr:spPr>
        <a:xfrm>
          <a:off x="47625" y="295276"/>
          <a:ext cx="2596963" cy="1520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4</xdr:col>
      <xdr:colOff>159684</xdr:colOff>
      <xdr:row>1</xdr:row>
      <xdr:rowOff>114300</xdr:rowOff>
    </xdr:from>
    <xdr:to>
      <xdr:col>7</xdr:col>
      <xdr:colOff>587375</xdr:colOff>
      <xdr:row>7</xdr:row>
      <xdr:rowOff>76200</xdr:rowOff>
    </xdr:to>
    <xdr:sp macro="" textlink="">
      <xdr:nvSpPr>
        <xdr:cNvPr id="3" name="TextBox 2"/>
        <xdr:cNvSpPr txBox="1"/>
      </xdr:nvSpPr>
      <xdr:spPr>
        <a:xfrm>
          <a:off x="4518772" y="304800"/>
          <a:ext cx="3206750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9</xdr:col>
      <xdr:colOff>543018</xdr:colOff>
      <xdr:row>1</xdr:row>
      <xdr:rowOff>17462</xdr:rowOff>
    </xdr:from>
    <xdr:to>
      <xdr:col>15</xdr:col>
      <xdr:colOff>611281</xdr:colOff>
      <xdr:row>6</xdr:row>
      <xdr:rowOff>28575</xdr:rowOff>
    </xdr:to>
    <xdr:sp macro="" textlink="">
      <xdr:nvSpPr>
        <xdr:cNvPr id="5" name="TextBox 4"/>
        <xdr:cNvSpPr txBox="1"/>
      </xdr:nvSpPr>
      <xdr:spPr>
        <a:xfrm>
          <a:off x="8891400" y="207962"/>
          <a:ext cx="3710175" cy="9636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2021 г. </a:t>
          </a:r>
        </a:p>
      </xdr:txBody>
    </xdr:sp>
    <xdr:clientData/>
  </xdr:twoCellAnchor>
  <xdr:twoCellAnchor editAs="oneCell">
    <xdr:from>
      <xdr:col>0</xdr:col>
      <xdr:colOff>0</xdr:colOff>
      <xdr:row>387</xdr:row>
      <xdr:rowOff>19050</xdr:rowOff>
    </xdr:from>
    <xdr:to>
      <xdr:col>16</xdr:col>
      <xdr:colOff>0</xdr:colOff>
      <xdr:row>389</xdr:row>
      <xdr:rowOff>0</xdr:rowOff>
    </xdr:to>
    <xdr:pic>
      <xdr:nvPicPr>
        <xdr:cNvPr id="1786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41075"/>
          <a:ext cx="12658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16</xdr:col>
      <xdr:colOff>19050</xdr:colOff>
      <xdr:row>37</xdr:row>
      <xdr:rowOff>57150</xdr:rowOff>
    </xdr:to>
    <xdr:pic>
      <xdr:nvPicPr>
        <xdr:cNvPr id="1786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677775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4"/>
  <sheetViews>
    <sheetView tabSelected="1" view="pageBreakPreview" zoomScaleNormal="85" zoomScaleSheetLayoutView="100" workbookViewId="0">
      <selection activeCell="N372" sqref="N372"/>
    </sheetView>
  </sheetViews>
  <sheetFormatPr defaultRowHeight="15" x14ac:dyDescent="0.25"/>
  <cols>
    <col min="1" max="1" width="4.140625" style="4" customWidth="1"/>
    <col min="2" max="2" width="24.5703125" style="4" customWidth="1"/>
    <col min="3" max="3" width="21.140625" style="4" customWidth="1"/>
    <col min="4" max="4" width="15.42578125" style="4" customWidth="1"/>
    <col min="5" max="5" width="14.85546875" style="4" customWidth="1"/>
    <col min="6" max="6" width="17.7109375" style="4" customWidth="1"/>
    <col min="7" max="7" width="9.28515625" style="4" bestFit="1" customWidth="1"/>
    <col min="8" max="11" width="9" style="4" customWidth="1"/>
    <col min="12" max="13" width="9.140625" style="4" customWidth="1"/>
    <col min="14" max="14" width="9.28515625" style="4" customWidth="1"/>
    <col min="15" max="15" width="9" style="4" customWidth="1"/>
    <col min="16" max="16" width="10.140625" style="1" customWidth="1"/>
    <col min="17" max="24" width="9.140625" style="4"/>
    <col min="25" max="25" width="48.28515625" style="4" customWidth="1"/>
    <col min="26" max="16384" width="9.140625" style="4"/>
  </cols>
  <sheetData>
    <row r="1" spans="1:16" x14ac:dyDescent="0.25">
      <c r="A1" s="5"/>
      <c r="B1" s="5"/>
      <c r="C1" s="5"/>
      <c r="D1" s="5"/>
      <c r="E1" s="5"/>
      <c r="F1" s="5">
        <v>5</v>
      </c>
      <c r="G1" s="6"/>
      <c r="H1" s="6"/>
      <c r="I1" s="6"/>
      <c r="J1" s="6"/>
      <c r="K1" s="6"/>
      <c r="L1" s="6"/>
      <c r="N1" s="116"/>
      <c r="O1" s="116"/>
      <c r="P1" s="116"/>
    </row>
    <row r="2" spans="1:16" x14ac:dyDescent="0.25">
      <c r="A2" s="5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x14ac:dyDescent="0.25">
      <c r="A3" s="5"/>
      <c r="B3" s="5"/>
      <c r="C3" s="5"/>
      <c r="D3" s="5"/>
      <c r="E3" s="5"/>
      <c r="F3" s="5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x14ac:dyDescent="0.25">
      <c r="A4" s="5"/>
      <c r="B4" s="5"/>
      <c r="C4" s="5"/>
      <c r="D4" s="5"/>
      <c r="E4" s="5"/>
      <c r="F4" s="5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x14ac:dyDescent="0.25">
      <c r="A5" s="5"/>
      <c r="B5" s="5"/>
      <c r="C5" s="5"/>
      <c r="D5" s="5"/>
      <c r="E5" s="5"/>
      <c r="F5" s="5"/>
      <c r="G5" s="6"/>
      <c r="H5" s="6"/>
      <c r="I5" s="6"/>
      <c r="J5" s="6"/>
      <c r="K5" s="6"/>
      <c r="L5" s="6"/>
      <c r="M5" s="6"/>
      <c r="N5" s="6"/>
      <c r="O5" s="6"/>
      <c r="P5" s="6"/>
    </row>
    <row r="6" spans="1:16" x14ac:dyDescent="0.25">
      <c r="A6" s="5"/>
      <c r="B6" s="5"/>
      <c r="C6" s="5"/>
      <c r="D6" s="5"/>
      <c r="E6" s="5"/>
      <c r="F6" s="5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5"/>
      <c r="B7" s="5"/>
      <c r="C7" s="5"/>
      <c r="D7" s="5"/>
      <c r="E7" s="5"/>
      <c r="F7" s="5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x14ac:dyDescent="0.25">
      <c r="A8" s="5"/>
      <c r="B8" s="5"/>
      <c r="C8" s="5"/>
      <c r="D8" s="5"/>
      <c r="E8" s="5"/>
      <c r="F8" s="5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x14ac:dyDescent="0.25">
      <c r="A9" s="5"/>
      <c r="B9" s="5"/>
      <c r="C9" s="5"/>
      <c r="D9" s="5"/>
      <c r="E9" s="5"/>
      <c r="F9" s="5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x14ac:dyDescent="0.25">
      <c r="A10" s="5"/>
      <c r="B10" s="5"/>
      <c r="C10" s="5"/>
      <c r="D10" s="5"/>
      <c r="E10" s="5"/>
      <c r="F10" s="5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6" ht="18.75" x14ac:dyDescent="0.25">
      <c r="A11" s="117" t="s">
        <v>14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</row>
    <row r="12" spans="1:16" ht="44.25" customHeight="1" x14ac:dyDescent="0.25">
      <c r="A12" s="118" t="s">
        <v>302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</row>
    <row r="13" spans="1:16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</row>
    <row r="14" spans="1:16" x14ac:dyDescent="0.25">
      <c r="A14" s="110" t="s">
        <v>0</v>
      </c>
      <c r="B14" s="110" t="s">
        <v>3</v>
      </c>
      <c r="C14" s="110" t="s">
        <v>1</v>
      </c>
      <c r="D14" s="110" t="s">
        <v>21</v>
      </c>
      <c r="E14" s="110" t="s">
        <v>39</v>
      </c>
      <c r="F14" s="121" t="s">
        <v>38</v>
      </c>
      <c r="G14" s="124" t="s">
        <v>2</v>
      </c>
      <c r="H14" s="124"/>
      <c r="I14" s="124"/>
      <c r="J14" s="124"/>
      <c r="K14" s="124"/>
      <c r="L14" s="124"/>
      <c r="M14" s="124"/>
      <c r="N14" s="124"/>
      <c r="O14" s="124"/>
      <c r="P14" s="124"/>
    </row>
    <row r="15" spans="1:16" x14ac:dyDescent="0.25">
      <c r="A15" s="111"/>
      <c r="B15" s="111"/>
      <c r="C15" s="111"/>
      <c r="D15" s="111"/>
      <c r="E15" s="111"/>
      <c r="F15" s="122"/>
      <c r="G15" s="124"/>
      <c r="H15" s="124"/>
      <c r="I15" s="124"/>
      <c r="J15" s="124"/>
      <c r="K15" s="124"/>
      <c r="L15" s="124"/>
      <c r="M15" s="124"/>
      <c r="N15" s="124"/>
      <c r="O15" s="124"/>
      <c r="P15" s="124"/>
    </row>
    <row r="16" spans="1:16" ht="24" customHeight="1" x14ac:dyDescent="0.25">
      <c r="A16" s="112"/>
      <c r="B16" s="112"/>
      <c r="C16" s="112"/>
      <c r="D16" s="112"/>
      <c r="E16" s="112"/>
      <c r="F16" s="123"/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1" t="s">
        <v>11</v>
      </c>
      <c r="O16" s="21" t="s">
        <v>12</v>
      </c>
      <c r="P16" s="21" t="s">
        <v>13</v>
      </c>
    </row>
    <row r="17" spans="1:16" x14ac:dyDescent="0.25">
      <c r="A17" s="19">
        <v>1</v>
      </c>
      <c r="B17" s="19">
        <v>2</v>
      </c>
      <c r="C17" s="19">
        <v>3</v>
      </c>
      <c r="D17" s="19">
        <v>4</v>
      </c>
      <c r="E17" s="19">
        <v>5</v>
      </c>
      <c r="F17" s="22">
        <v>6</v>
      </c>
      <c r="G17" s="23">
        <v>7</v>
      </c>
      <c r="H17" s="23">
        <v>8</v>
      </c>
      <c r="I17" s="23">
        <v>9</v>
      </c>
      <c r="J17" s="23">
        <v>10</v>
      </c>
      <c r="K17" s="23">
        <v>11</v>
      </c>
      <c r="L17" s="23">
        <v>12</v>
      </c>
      <c r="M17" s="23">
        <v>13</v>
      </c>
      <c r="N17" s="23">
        <v>14</v>
      </c>
      <c r="O17" s="23">
        <v>15</v>
      </c>
      <c r="P17" s="23">
        <v>16</v>
      </c>
    </row>
    <row r="18" spans="1:16" x14ac:dyDescent="0.25">
      <c r="A18" s="82">
        <v>1</v>
      </c>
      <c r="B18" s="101" t="s">
        <v>24</v>
      </c>
      <c r="C18" s="35" t="s">
        <v>25</v>
      </c>
      <c r="D18" s="36" t="s">
        <v>26</v>
      </c>
      <c r="E18" s="82" t="s">
        <v>40</v>
      </c>
      <c r="F18" s="113" t="s">
        <v>22</v>
      </c>
      <c r="G18" s="37"/>
      <c r="H18" s="37"/>
      <c r="I18" s="37"/>
      <c r="J18" s="37">
        <v>0.54</v>
      </c>
      <c r="K18" s="37">
        <v>0.54</v>
      </c>
      <c r="L18" s="37">
        <v>0.54</v>
      </c>
      <c r="M18" s="37">
        <v>0.54</v>
      </c>
      <c r="N18" s="37">
        <v>0.54</v>
      </c>
      <c r="O18" s="37">
        <v>0.54</v>
      </c>
      <c r="P18" s="37">
        <v>0.54</v>
      </c>
    </row>
    <row r="19" spans="1:16" x14ac:dyDescent="0.25">
      <c r="A19" s="83"/>
      <c r="B19" s="120"/>
      <c r="C19" s="35" t="s">
        <v>27</v>
      </c>
      <c r="D19" s="36" t="s">
        <v>28</v>
      </c>
      <c r="E19" s="83"/>
      <c r="F19" s="114"/>
      <c r="G19" s="37"/>
      <c r="H19" s="37"/>
      <c r="I19" s="37"/>
      <c r="J19" s="37">
        <v>0.7</v>
      </c>
      <c r="K19" s="37">
        <v>0.7</v>
      </c>
      <c r="L19" s="37">
        <v>0.7</v>
      </c>
      <c r="M19" s="37">
        <v>0.7</v>
      </c>
      <c r="N19" s="37">
        <v>0.7</v>
      </c>
      <c r="O19" s="37">
        <v>0.7</v>
      </c>
      <c r="P19" s="37">
        <v>0.7</v>
      </c>
    </row>
    <row r="20" spans="1:16" x14ac:dyDescent="0.25">
      <c r="A20" s="83"/>
      <c r="B20" s="120"/>
      <c r="C20" s="35" t="s">
        <v>29</v>
      </c>
      <c r="D20" s="36" t="s">
        <v>30</v>
      </c>
      <c r="E20" s="83"/>
      <c r="F20" s="115"/>
      <c r="G20" s="37"/>
      <c r="H20" s="37"/>
      <c r="I20" s="37"/>
      <c r="J20" s="37">
        <v>0.24</v>
      </c>
      <c r="K20" s="37">
        <v>0.24</v>
      </c>
      <c r="L20" s="37">
        <v>0.24</v>
      </c>
      <c r="M20" s="37">
        <v>0.24</v>
      </c>
      <c r="N20" s="37">
        <v>0.24</v>
      </c>
      <c r="O20" s="37">
        <v>0.24</v>
      </c>
      <c r="P20" s="37">
        <v>0.24</v>
      </c>
    </row>
    <row r="21" spans="1:16" x14ac:dyDescent="0.25">
      <c r="A21" s="83"/>
      <c r="B21" s="120"/>
      <c r="C21" s="35" t="s">
        <v>27</v>
      </c>
      <c r="D21" s="36" t="s">
        <v>31</v>
      </c>
      <c r="E21" s="83"/>
      <c r="F21" s="113" t="s">
        <v>23</v>
      </c>
      <c r="G21" s="37"/>
      <c r="H21" s="37"/>
      <c r="I21" s="37"/>
      <c r="J21" s="37">
        <v>1.4</v>
      </c>
      <c r="K21" s="37">
        <v>1.4</v>
      </c>
      <c r="L21" s="37">
        <v>1.4</v>
      </c>
      <c r="M21" s="37">
        <v>1.4</v>
      </c>
      <c r="N21" s="37">
        <v>1.4</v>
      </c>
      <c r="O21" s="37">
        <v>1.4</v>
      </c>
      <c r="P21" s="37">
        <v>1.4</v>
      </c>
    </row>
    <row r="22" spans="1:16" ht="60" x14ac:dyDescent="0.25">
      <c r="A22" s="83"/>
      <c r="B22" s="120"/>
      <c r="C22" s="35" t="s">
        <v>27</v>
      </c>
      <c r="D22" s="36" t="s">
        <v>32</v>
      </c>
      <c r="E22" s="83"/>
      <c r="F22" s="114"/>
      <c r="G22" s="37"/>
      <c r="H22" s="37"/>
      <c r="I22" s="37"/>
      <c r="J22" s="37">
        <v>0.4</v>
      </c>
      <c r="K22" s="37">
        <v>0.4</v>
      </c>
      <c r="L22" s="37">
        <v>0.4</v>
      </c>
      <c r="M22" s="37">
        <v>0.4</v>
      </c>
      <c r="N22" s="37">
        <v>0.4</v>
      </c>
      <c r="O22" s="37">
        <v>0.4</v>
      </c>
      <c r="P22" s="37">
        <v>0.4</v>
      </c>
    </row>
    <row r="23" spans="1:16" ht="75" x14ac:dyDescent="0.25">
      <c r="A23" s="83"/>
      <c r="B23" s="120"/>
      <c r="C23" s="35" t="s">
        <v>27</v>
      </c>
      <c r="D23" s="36" t="s">
        <v>33</v>
      </c>
      <c r="E23" s="83"/>
      <c r="F23" s="114"/>
      <c r="G23" s="37"/>
      <c r="H23" s="37"/>
      <c r="I23" s="37"/>
      <c r="J23" s="37">
        <v>0.3</v>
      </c>
      <c r="K23" s="37">
        <v>0.3</v>
      </c>
      <c r="L23" s="37">
        <v>0.3</v>
      </c>
      <c r="M23" s="37">
        <v>0.3</v>
      </c>
      <c r="N23" s="37">
        <v>0.3</v>
      </c>
      <c r="O23" s="37">
        <v>0.3</v>
      </c>
      <c r="P23" s="37">
        <v>0.3</v>
      </c>
    </row>
    <row r="24" spans="1:16" x14ac:dyDescent="0.25">
      <c r="A24" s="83"/>
      <c r="B24" s="120"/>
      <c r="C24" s="35" t="s">
        <v>27</v>
      </c>
      <c r="D24" s="36" t="s">
        <v>34</v>
      </c>
      <c r="E24" s="83"/>
      <c r="F24" s="114"/>
      <c r="G24" s="37"/>
      <c r="H24" s="37"/>
      <c r="I24" s="37"/>
      <c r="J24" s="37">
        <v>1.4</v>
      </c>
      <c r="K24" s="37">
        <v>1.4</v>
      </c>
      <c r="L24" s="37">
        <v>1.4</v>
      </c>
      <c r="M24" s="37">
        <v>1.4</v>
      </c>
      <c r="N24" s="37">
        <v>1.4</v>
      </c>
      <c r="O24" s="37">
        <v>1.4</v>
      </c>
      <c r="P24" s="37">
        <v>1.4</v>
      </c>
    </row>
    <row r="25" spans="1:16" x14ac:dyDescent="0.25">
      <c r="A25" s="83"/>
      <c r="B25" s="120"/>
      <c r="C25" s="35" t="s">
        <v>27</v>
      </c>
      <c r="D25" s="36" t="s">
        <v>35</v>
      </c>
      <c r="E25" s="83"/>
      <c r="F25" s="114"/>
      <c r="G25" s="37"/>
      <c r="H25" s="37"/>
      <c r="I25" s="37"/>
      <c r="J25" s="37">
        <v>1</v>
      </c>
      <c r="K25" s="37">
        <v>1</v>
      </c>
      <c r="L25" s="37">
        <v>1</v>
      </c>
      <c r="M25" s="37">
        <v>1</v>
      </c>
      <c r="N25" s="37">
        <v>1</v>
      </c>
      <c r="O25" s="37">
        <v>1</v>
      </c>
      <c r="P25" s="37">
        <v>1</v>
      </c>
    </row>
    <row r="26" spans="1:16" x14ac:dyDescent="0.25">
      <c r="A26" s="83"/>
      <c r="B26" s="120"/>
      <c r="C26" s="35" t="s">
        <v>27</v>
      </c>
      <c r="D26" s="36" t="s">
        <v>36</v>
      </c>
      <c r="E26" s="83"/>
      <c r="F26" s="114"/>
      <c r="G26" s="37"/>
      <c r="H26" s="37"/>
      <c r="I26" s="37"/>
      <c r="J26" s="37">
        <v>0.4</v>
      </c>
      <c r="K26" s="37">
        <v>0.4</v>
      </c>
      <c r="L26" s="37">
        <v>0.4</v>
      </c>
      <c r="M26" s="37">
        <v>0.4</v>
      </c>
      <c r="N26" s="37">
        <v>0.4</v>
      </c>
      <c r="O26" s="37">
        <v>0.4</v>
      </c>
      <c r="P26" s="37">
        <v>0.4</v>
      </c>
    </row>
    <row r="27" spans="1:16" ht="19.5" customHeight="1" x14ac:dyDescent="0.25">
      <c r="A27" s="83"/>
      <c r="B27" s="102"/>
      <c r="C27" s="35" t="s">
        <v>27</v>
      </c>
      <c r="D27" s="36" t="s">
        <v>37</v>
      </c>
      <c r="E27" s="83"/>
      <c r="F27" s="114"/>
      <c r="G27" s="37"/>
      <c r="H27" s="37"/>
      <c r="I27" s="37"/>
      <c r="J27" s="37">
        <v>0.1</v>
      </c>
      <c r="K27" s="37">
        <v>0.1</v>
      </c>
      <c r="L27" s="37">
        <v>0.1</v>
      </c>
      <c r="M27" s="37">
        <v>0.1</v>
      </c>
      <c r="N27" s="37">
        <v>0.1</v>
      </c>
      <c r="O27" s="37">
        <v>0.1</v>
      </c>
      <c r="P27" s="37">
        <v>0.1</v>
      </c>
    </row>
    <row r="28" spans="1:16" ht="18" customHeight="1" x14ac:dyDescent="0.25">
      <c r="A28" s="83"/>
      <c r="B28" s="69" t="s">
        <v>41</v>
      </c>
      <c r="C28" s="70"/>
      <c r="D28" s="70"/>
      <c r="E28" s="71"/>
      <c r="F28" s="8" t="s">
        <v>16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18" customHeight="1" x14ac:dyDescent="0.25">
      <c r="A29" s="83"/>
      <c r="B29" s="72"/>
      <c r="C29" s="73"/>
      <c r="D29" s="73"/>
      <c r="E29" s="74"/>
      <c r="F29" s="8" t="s">
        <v>22</v>
      </c>
      <c r="G29" s="39">
        <f t="shared" ref="G29:O29" si="0">G18+G19+G20</f>
        <v>0</v>
      </c>
      <c r="H29" s="39">
        <f t="shared" si="0"/>
        <v>0</v>
      </c>
      <c r="I29" s="39">
        <f t="shared" si="0"/>
        <v>0</v>
      </c>
      <c r="J29" s="40">
        <f t="shared" si="0"/>
        <v>1.48</v>
      </c>
      <c r="K29" s="40">
        <f t="shared" si="0"/>
        <v>1.48</v>
      </c>
      <c r="L29" s="40">
        <f>L18+L19+L20</f>
        <v>1.48</v>
      </c>
      <c r="M29" s="40">
        <f t="shared" si="0"/>
        <v>1.48</v>
      </c>
      <c r="N29" s="40">
        <f t="shared" si="0"/>
        <v>1.48</v>
      </c>
      <c r="O29" s="40">
        <f t="shared" si="0"/>
        <v>1.48</v>
      </c>
      <c r="P29" s="40">
        <f>P18+P19+P20</f>
        <v>1.48</v>
      </c>
    </row>
    <row r="30" spans="1:16" ht="18" customHeight="1" x14ac:dyDescent="0.25">
      <c r="A30" s="83"/>
      <c r="B30" s="72"/>
      <c r="C30" s="73"/>
      <c r="D30" s="73"/>
      <c r="E30" s="74"/>
      <c r="F30" s="8" t="s">
        <v>23</v>
      </c>
      <c r="G30" s="39">
        <f t="shared" ref="G30:O30" si="1">G21+G22+G23+G24+G25+G26+G27</f>
        <v>0</v>
      </c>
      <c r="H30" s="39">
        <f t="shared" si="1"/>
        <v>0</v>
      </c>
      <c r="I30" s="39">
        <f t="shared" si="1"/>
        <v>0</v>
      </c>
      <c r="J30" s="40">
        <f t="shared" si="1"/>
        <v>5</v>
      </c>
      <c r="K30" s="40">
        <f t="shared" si="1"/>
        <v>5</v>
      </c>
      <c r="L30" s="40">
        <f t="shared" si="1"/>
        <v>5</v>
      </c>
      <c r="M30" s="40">
        <f t="shared" si="1"/>
        <v>5</v>
      </c>
      <c r="N30" s="40">
        <f t="shared" si="1"/>
        <v>5</v>
      </c>
      <c r="O30" s="40">
        <f t="shared" si="1"/>
        <v>5</v>
      </c>
      <c r="P30" s="40">
        <f>P21+P22+P23+P24+P25+P26+P27</f>
        <v>5</v>
      </c>
    </row>
    <row r="31" spans="1:16" ht="18" customHeight="1" x14ac:dyDescent="0.25">
      <c r="A31" s="83"/>
      <c r="B31" s="72"/>
      <c r="C31" s="73"/>
      <c r="D31" s="73"/>
      <c r="E31" s="74"/>
      <c r="F31" s="8" t="s">
        <v>17</v>
      </c>
      <c r="G31" s="39">
        <f t="shared" ref="G31:O31" si="2">G29+G30</f>
        <v>0</v>
      </c>
      <c r="H31" s="39">
        <f t="shared" si="2"/>
        <v>0</v>
      </c>
      <c r="I31" s="39">
        <f t="shared" si="2"/>
        <v>0</v>
      </c>
      <c r="J31" s="40">
        <f>J29+J30</f>
        <v>6.48</v>
      </c>
      <c r="K31" s="40">
        <f t="shared" si="2"/>
        <v>6.48</v>
      </c>
      <c r="L31" s="40">
        <f t="shared" si="2"/>
        <v>6.48</v>
      </c>
      <c r="M31" s="40">
        <f t="shared" si="2"/>
        <v>6.48</v>
      </c>
      <c r="N31" s="40">
        <f t="shared" si="2"/>
        <v>6.48</v>
      </c>
      <c r="O31" s="40">
        <f t="shared" si="2"/>
        <v>6.48</v>
      </c>
      <c r="P31" s="40">
        <f>P29+P30</f>
        <v>6.48</v>
      </c>
    </row>
    <row r="32" spans="1:16" ht="18.75" customHeight="1" x14ac:dyDescent="0.25">
      <c r="A32" s="83"/>
      <c r="B32" s="75"/>
      <c r="C32" s="76"/>
      <c r="D32" s="76"/>
      <c r="E32" s="77"/>
      <c r="F32" s="8" t="s">
        <v>18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</row>
    <row r="33" spans="1:21" ht="15" customHeight="1" x14ac:dyDescent="0.25">
      <c r="A33" s="83"/>
      <c r="B33" s="85" t="s">
        <v>20</v>
      </c>
      <c r="C33" s="85"/>
      <c r="D33" s="85"/>
      <c r="E33" s="85"/>
      <c r="F33" s="8" t="s">
        <v>16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</row>
    <row r="34" spans="1:21" ht="15" customHeight="1" x14ac:dyDescent="0.25">
      <c r="A34" s="83"/>
      <c r="B34" s="85"/>
      <c r="C34" s="85"/>
      <c r="D34" s="85"/>
      <c r="E34" s="85"/>
      <c r="F34" s="8" t="s">
        <v>22</v>
      </c>
      <c r="G34" s="39">
        <f t="shared" ref="G34:O36" si="3">G29</f>
        <v>0</v>
      </c>
      <c r="H34" s="39">
        <f t="shared" si="3"/>
        <v>0</v>
      </c>
      <c r="I34" s="39">
        <f t="shared" si="3"/>
        <v>0</v>
      </c>
      <c r="J34" s="40">
        <f t="shared" si="3"/>
        <v>1.48</v>
      </c>
      <c r="K34" s="40">
        <f t="shared" si="3"/>
        <v>1.48</v>
      </c>
      <c r="L34" s="40">
        <f t="shared" si="3"/>
        <v>1.48</v>
      </c>
      <c r="M34" s="40">
        <f t="shared" si="3"/>
        <v>1.48</v>
      </c>
      <c r="N34" s="40">
        <f t="shared" si="3"/>
        <v>1.48</v>
      </c>
      <c r="O34" s="40">
        <f t="shared" si="3"/>
        <v>1.48</v>
      </c>
      <c r="P34" s="40">
        <f>P29</f>
        <v>1.48</v>
      </c>
    </row>
    <row r="35" spans="1:21" ht="14.25" customHeight="1" x14ac:dyDescent="0.25">
      <c r="A35" s="83"/>
      <c r="B35" s="85"/>
      <c r="C35" s="85"/>
      <c r="D35" s="85"/>
      <c r="E35" s="85"/>
      <c r="F35" s="8" t="s">
        <v>23</v>
      </c>
      <c r="G35" s="39">
        <f t="shared" si="3"/>
        <v>0</v>
      </c>
      <c r="H35" s="39">
        <f t="shared" si="3"/>
        <v>0</v>
      </c>
      <c r="I35" s="39">
        <f t="shared" si="3"/>
        <v>0</v>
      </c>
      <c r="J35" s="40">
        <f t="shared" si="3"/>
        <v>5</v>
      </c>
      <c r="K35" s="40">
        <f t="shared" si="3"/>
        <v>5</v>
      </c>
      <c r="L35" s="40">
        <f t="shared" si="3"/>
        <v>5</v>
      </c>
      <c r="M35" s="40">
        <f t="shared" si="3"/>
        <v>5</v>
      </c>
      <c r="N35" s="40">
        <f t="shared" si="3"/>
        <v>5</v>
      </c>
      <c r="O35" s="40">
        <f t="shared" si="3"/>
        <v>5</v>
      </c>
      <c r="P35" s="40">
        <f>P30</f>
        <v>5</v>
      </c>
    </row>
    <row r="36" spans="1:21" x14ac:dyDescent="0.25">
      <c r="A36" s="83"/>
      <c r="B36" s="85"/>
      <c r="C36" s="85"/>
      <c r="D36" s="85"/>
      <c r="E36" s="85"/>
      <c r="F36" s="8" t="s">
        <v>17</v>
      </c>
      <c r="G36" s="39">
        <f t="shared" si="3"/>
        <v>0</v>
      </c>
      <c r="H36" s="39">
        <f t="shared" si="3"/>
        <v>0</v>
      </c>
      <c r="I36" s="39">
        <f t="shared" si="3"/>
        <v>0</v>
      </c>
      <c r="J36" s="40">
        <f t="shared" si="3"/>
        <v>6.48</v>
      </c>
      <c r="K36" s="40">
        <f t="shared" si="3"/>
        <v>6.48</v>
      </c>
      <c r="L36" s="40">
        <f t="shared" si="3"/>
        <v>6.48</v>
      </c>
      <c r="M36" s="40">
        <f t="shared" si="3"/>
        <v>6.48</v>
      </c>
      <c r="N36" s="40">
        <f t="shared" si="3"/>
        <v>6.48</v>
      </c>
      <c r="O36" s="40">
        <f t="shared" si="3"/>
        <v>6.48</v>
      </c>
      <c r="P36" s="40">
        <f>P31</f>
        <v>6.48</v>
      </c>
    </row>
    <row r="37" spans="1:21" ht="15" customHeight="1" x14ac:dyDescent="0.25">
      <c r="A37" s="84"/>
      <c r="B37" s="85"/>
      <c r="C37" s="85"/>
      <c r="D37" s="85"/>
      <c r="E37" s="85"/>
      <c r="F37" s="8" t="s">
        <v>18</v>
      </c>
      <c r="G37" s="39">
        <f>0</f>
        <v>0</v>
      </c>
      <c r="H37" s="39">
        <f>0</f>
        <v>0</v>
      </c>
      <c r="I37" s="39">
        <f>0</f>
        <v>0</v>
      </c>
      <c r="J37" s="39">
        <f>0</f>
        <v>0</v>
      </c>
      <c r="K37" s="39">
        <f>0</f>
        <v>0</v>
      </c>
      <c r="L37" s="39">
        <f>0</f>
        <v>0</v>
      </c>
      <c r="M37" s="39">
        <f>0</f>
        <v>0</v>
      </c>
      <c r="N37" s="39">
        <f>0</f>
        <v>0</v>
      </c>
      <c r="O37" s="39">
        <f>0</f>
        <v>0</v>
      </c>
      <c r="P37" s="39">
        <f>0</f>
        <v>0</v>
      </c>
    </row>
    <row r="38" spans="1:21" ht="45" x14ac:dyDescent="0.25">
      <c r="A38" s="82">
        <v>2</v>
      </c>
      <c r="B38" s="35" t="s">
        <v>42</v>
      </c>
      <c r="C38" s="35" t="s">
        <v>316</v>
      </c>
      <c r="D38" s="35" t="s">
        <v>43</v>
      </c>
      <c r="E38" s="32" t="s">
        <v>40</v>
      </c>
      <c r="F38" s="41" t="s">
        <v>23</v>
      </c>
      <c r="G38" s="23">
        <v>8.4</v>
      </c>
      <c r="H38" s="23">
        <v>8.4</v>
      </c>
      <c r="I38" s="23">
        <v>8.4</v>
      </c>
      <c r="J38" s="23">
        <v>8.4</v>
      </c>
      <c r="K38" s="23">
        <v>8.4</v>
      </c>
      <c r="L38" s="23">
        <v>8.4</v>
      </c>
      <c r="M38" s="23">
        <v>8.4</v>
      </c>
      <c r="N38" s="23">
        <v>8.4</v>
      </c>
      <c r="O38" s="23">
        <v>8.4</v>
      </c>
      <c r="P38" s="23">
        <v>8.4</v>
      </c>
      <c r="Q38" s="42"/>
      <c r="R38" s="12"/>
    </row>
    <row r="39" spans="1:21" ht="18" customHeight="1" x14ac:dyDescent="0.25">
      <c r="A39" s="83"/>
      <c r="B39" s="69" t="s">
        <v>51</v>
      </c>
      <c r="C39" s="70"/>
      <c r="D39" s="70"/>
      <c r="E39" s="71"/>
      <c r="F39" s="8" t="s">
        <v>16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</row>
    <row r="40" spans="1:21" ht="18" customHeight="1" x14ac:dyDescent="0.25">
      <c r="A40" s="83"/>
      <c r="B40" s="72"/>
      <c r="C40" s="73"/>
      <c r="D40" s="73"/>
      <c r="E40" s="74"/>
      <c r="F40" s="8" t="s">
        <v>22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21" ht="18" customHeight="1" x14ac:dyDescent="0.25">
      <c r="A41" s="83"/>
      <c r="B41" s="72"/>
      <c r="C41" s="73"/>
      <c r="D41" s="73"/>
      <c r="E41" s="74"/>
      <c r="F41" s="8" t="s">
        <v>23</v>
      </c>
      <c r="G41" s="39">
        <f t="shared" ref="G41:O41" si="4">G38</f>
        <v>8.4</v>
      </c>
      <c r="H41" s="39">
        <f t="shared" si="4"/>
        <v>8.4</v>
      </c>
      <c r="I41" s="39">
        <f t="shared" si="4"/>
        <v>8.4</v>
      </c>
      <c r="J41" s="39">
        <f t="shared" si="4"/>
        <v>8.4</v>
      </c>
      <c r="K41" s="39">
        <f t="shared" si="4"/>
        <v>8.4</v>
      </c>
      <c r="L41" s="39">
        <f t="shared" si="4"/>
        <v>8.4</v>
      </c>
      <c r="M41" s="39">
        <f t="shared" si="4"/>
        <v>8.4</v>
      </c>
      <c r="N41" s="39">
        <f t="shared" si="4"/>
        <v>8.4</v>
      </c>
      <c r="O41" s="39">
        <f t="shared" si="4"/>
        <v>8.4</v>
      </c>
      <c r="P41" s="39">
        <f>P38</f>
        <v>8.4</v>
      </c>
    </row>
    <row r="42" spans="1:21" ht="18" customHeight="1" x14ac:dyDescent="0.25">
      <c r="A42" s="83"/>
      <c r="B42" s="72"/>
      <c r="C42" s="73"/>
      <c r="D42" s="73"/>
      <c r="E42" s="74"/>
      <c r="F42" s="8" t="s">
        <v>17</v>
      </c>
      <c r="G42" s="39">
        <f t="shared" ref="G42:P42" si="5">G40+G41</f>
        <v>8.4</v>
      </c>
      <c r="H42" s="39">
        <f t="shared" si="5"/>
        <v>8.4</v>
      </c>
      <c r="I42" s="39">
        <f t="shared" si="5"/>
        <v>8.4</v>
      </c>
      <c r="J42" s="39">
        <f t="shared" si="5"/>
        <v>8.4</v>
      </c>
      <c r="K42" s="39">
        <f t="shared" si="5"/>
        <v>8.4</v>
      </c>
      <c r="L42" s="39">
        <f t="shared" si="5"/>
        <v>8.4</v>
      </c>
      <c r="M42" s="39">
        <f t="shared" si="5"/>
        <v>8.4</v>
      </c>
      <c r="N42" s="39">
        <f t="shared" si="5"/>
        <v>8.4</v>
      </c>
      <c r="O42" s="39">
        <f t="shared" si="5"/>
        <v>8.4</v>
      </c>
      <c r="P42" s="39">
        <f t="shared" si="5"/>
        <v>8.4</v>
      </c>
    </row>
    <row r="43" spans="1:21" ht="18.75" customHeight="1" x14ac:dyDescent="0.25">
      <c r="A43" s="83"/>
      <c r="B43" s="75"/>
      <c r="C43" s="76"/>
      <c r="D43" s="76"/>
      <c r="E43" s="77"/>
      <c r="F43" s="8" t="s">
        <v>18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</row>
    <row r="44" spans="1:21" s="1" customFormat="1" x14ac:dyDescent="0.25">
      <c r="A44" s="82">
        <v>3</v>
      </c>
      <c r="B44" s="101" t="s">
        <v>118</v>
      </c>
      <c r="C44" s="35" t="s">
        <v>114</v>
      </c>
      <c r="D44" s="32" t="s">
        <v>115</v>
      </c>
      <c r="E44" s="81" t="s">
        <v>77</v>
      </c>
      <c r="F44" s="125" t="s">
        <v>23</v>
      </c>
      <c r="G44" s="68"/>
      <c r="H44" s="68"/>
      <c r="I44" s="68"/>
      <c r="J44" s="68"/>
      <c r="K44" s="68"/>
      <c r="L44" s="68"/>
      <c r="M44" s="68"/>
      <c r="N44" s="68">
        <v>3.25</v>
      </c>
      <c r="O44" s="68">
        <v>3.25</v>
      </c>
      <c r="P44" s="68">
        <v>3.25</v>
      </c>
    </row>
    <row r="45" spans="1:21" s="1" customFormat="1" x14ac:dyDescent="0.25">
      <c r="A45" s="83"/>
      <c r="B45" s="102"/>
      <c r="C45" s="35" t="s">
        <v>114</v>
      </c>
      <c r="D45" s="32" t="s">
        <v>116</v>
      </c>
      <c r="E45" s="81"/>
      <c r="F45" s="125"/>
      <c r="G45" s="68"/>
      <c r="H45" s="68"/>
      <c r="I45" s="68"/>
      <c r="J45" s="68"/>
      <c r="K45" s="68"/>
      <c r="L45" s="68"/>
      <c r="M45" s="68"/>
      <c r="N45" s="68">
        <v>3.25</v>
      </c>
      <c r="O45" s="68">
        <v>3.25</v>
      </c>
      <c r="P45" s="68">
        <v>3.25</v>
      </c>
    </row>
    <row r="46" spans="1:21" s="1" customFormat="1" x14ac:dyDescent="0.25">
      <c r="A46" s="83"/>
      <c r="B46" s="85" t="s">
        <v>117</v>
      </c>
      <c r="C46" s="85"/>
      <c r="D46" s="85"/>
      <c r="E46" s="85"/>
      <c r="F46" s="8" t="s">
        <v>16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R46" s="9"/>
      <c r="U46" s="2"/>
    </row>
    <row r="47" spans="1:21" s="1" customFormat="1" x14ac:dyDescent="0.25">
      <c r="A47" s="83"/>
      <c r="B47" s="85"/>
      <c r="C47" s="85"/>
      <c r="D47" s="85"/>
      <c r="E47" s="85"/>
      <c r="F47" s="8" t="s">
        <v>22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R47" s="9"/>
      <c r="U47" s="2"/>
    </row>
    <row r="48" spans="1:21" s="1" customFormat="1" x14ac:dyDescent="0.25">
      <c r="A48" s="83"/>
      <c r="B48" s="85"/>
      <c r="C48" s="85"/>
      <c r="D48" s="85"/>
      <c r="E48" s="85"/>
      <c r="F48" s="8" t="s">
        <v>23</v>
      </c>
      <c r="G48" s="10">
        <f t="shared" ref="G48:O48" si="6">G45+G44</f>
        <v>0</v>
      </c>
      <c r="H48" s="10">
        <f t="shared" si="6"/>
        <v>0</v>
      </c>
      <c r="I48" s="10">
        <f t="shared" si="6"/>
        <v>0</v>
      </c>
      <c r="J48" s="10">
        <f t="shared" si="6"/>
        <v>0</v>
      </c>
      <c r="K48" s="10">
        <f t="shared" si="6"/>
        <v>0</v>
      </c>
      <c r="L48" s="10">
        <f t="shared" si="6"/>
        <v>0</v>
      </c>
      <c r="M48" s="10">
        <f t="shared" si="6"/>
        <v>0</v>
      </c>
      <c r="N48" s="10">
        <f t="shared" si="6"/>
        <v>6.5</v>
      </c>
      <c r="O48" s="10">
        <f t="shared" si="6"/>
        <v>6.5</v>
      </c>
      <c r="P48" s="10">
        <f>P45+P44</f>
        <v>6.5</v>
      </c>
      <c r="R48" s="9"/>
      <c r="U48" s="2"/>
    </row>
    <row r="49" spans="1:21" s="1" customFormat="1" x14ac:dyDescent="0.25">
      <c r="A49" s="83"/>
      <c r="B49" s="85"/>
      <c r="C49" s="85"/>
      <c r="D49" s="85"/>
      <c r="E49" s="85"/>
      <c r="F49" s="8" t="s">
        <v>17</v>
      </c>
      <c r="G49" s="43">
        <f t="shared" ref="G49:O49" si="7">G44+G45</f>
        <v>0</v>
      </c>
      <c r="H49" s="43">
        <f t="shared" si="7"/>
        <v>0</v>
      </c>
      <c r="I49" s="43">
        <f t="shared" si="7"/>
        <v>0</v>
      </c>
      <c r="J49" s="43">
        <f t="shared" si="7"/>
        <v>0</v>
      </c>
      <c r="K49" s="43">
        <f t="shared" si="7"/>
        <v>0</v>
      </c>
      <c r="L49" s="43">
        <f t="shared" si="7"/>
        <v>0</v>
      </c>
      <c r="M49" s="43">
        <f t="shared" si="7"/>
        <v>0</v>
      </c>
      <c r="N49" s="43">
        <f t="shared" si="7"/>
        <v>6.5</v>
      </c>
      <c r="O49" s="43">
        <f t="shared" si="7"/>
        <v>6.5</v>
      </c>
      <c r="P49" s="43">
        <f>P44+P45</f>
        <v>6.5</v>
      </c>
      <c r="R49" s="9"/>
      <c r="U49" s="2"/>
    </row>
    <row r="50" spans="1:21" s="1" customFormat="1" x14ac:dyDescent="0.25">
      <c r="A50" s="83"/>
      <c r="B50" s="85"/>
      <c r="C50" s="85"/>
      <c r="D50" s="85"/>
      <c r="E50" s="85"/>
      <c r="F50" s="8" t="s">
        <v>18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R50" s="9"/>
      <c r="U50" s="2"/>
    </row>
    <row r="51" spans="1:21" s="1" customFormat="1" x14ac:dyDescent="0.25">
      <c r="A51" s="83"/>
      <c r="B51" s="85" t="s">
        <v>19</v>
      </c>
      <c r="C51" s="85"/>
      <c r="D51" s="85"/>
      <c r="E51" s="85"/>
      <c r="F51" s="8" t="s">
        <v>16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R51" s="9"/>
      <c r="U51" s="2"/>
    </row>
    <row r="52" spans="1:21" s="1" customFormat="1" x14ac:dyDescent="0.25">
      <c r="A52" s="83"/>
      <c r="B52" s="85"/>
      <c r="C52" s="85"/>
      <c r="D52" s="85"/>
      <c r="E52" s="85"/>
      <c r="F52" s="8" t="s">
        <v>22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R52" s="9"/>
      <c r="U52" s="2"/>
    </row>
    <row r="53" spans="1:21" s="1" customFormat="1" x14ac:dyDescent="0.25">
      <c r="A53" s="83"/>
      <c r="B53" s="85"/>
      <c r="C53" s="85"/>
      <c r="D53" s="85"/>
      <c r="E53" s="85"/>
      <c r="F53" s="8" t="s">
        <v>23</v>
      </c>
      <c r="G53" s="10">
        <f t="shared" ref="G53:O53" si="8">G48</f>
        <v>0</v>
      </c>
      <c r="H53" s="10">
        <f t="shared" si="8"/>
        <v>0</v>
      </c>
      <c r="I53" s="10">
        <f t="shared" si="8"/>
        <v>0</v>
      </c>
      <c r="J53" s="10">
        <f t="shared" si="8"/>
        <v>0</v>
      </c>
      <c r="K53" s="10">
        <f t="shared" si="8"/>
        <v>0</v>
      </c>
      <c r="L53" s="10">
        <f t="shared" si="8"/>
        <v>0</v>
      </c>
      <c r="M53" s="10">
        <f t="shared" si="8"/>
        <v>0</v>
      </c>
      <c r="N53" s="10">
        <f t="shared" si="8"/>
        <v>6.5</v>
      </c>
      <c r="O53" s="10">
        <f t="shared" si="8"/>
        <v>6.5</v>
      </c>
      <c r="P53" s="10">
        <f>P48</f>
        <v>6.5</v>
      </c>
      <c r="R53" s="9"/>
      <c r="U53" s="2"/>
    </row>
    <row r="54" spans="1:21" s="1" customFormat="1" x14ac:dyDescent="0.25">
      <c r="A54" s="83"/>
      <c r="B54" s="85"/>
      <c r="C54" s="85"/>
      <c r="D54" s="85"/>
      <c r="E54" s="85"/>
      <c r="F54" s="8" t="s">
        <v>17</v>
      </c>
      <c r="G54" s="43">
        <f t="shared" ref="G54:O54" si="9">G49</f>
        <v>0</v>
      </c>
      <c r="H54" s="43">
        <f t="shared" si="9"/>
        <v>0</v>
      </c>
      <c r="I54" s="43">
        <f t="shared" si="9"/>
        <v>0</v>
      </c>
      <c r="J54" s="43">
        <f t="shared" si="9"/>
        <v>0</v>
      </c>
      <c r="K54" s="43">
        <f t="shared" si="9"/>
        <v>0</v>
      </c>
      <c r="L54" s="43">
        <f t="shared" si="9"/>
        <v>0</v>
      </c>
      <c r="M54" s="43">
        <f t="shared" si="9"/>
        <v>0</v>
      </c>
      <c r="N54" s="43">
        <f t="shared" si="9"/>
        <v>6.5</v>
      </c>
      <c r="O54" s="43">
        <f t="shared" si="9"/>
        <v>6.5</v>
      </c>
      <c r="P54" s="43">
        <f>P49</f>
        <v>6.5</v>
      </c>
      <c r="R54" s="9"/>
      <c r="U54" s="2"/>
    </row>
    <row r="55" spans="1:21" s="1" customFormat="1" x14ac:dyDescent="0.25">
      <c r="A55" s="84"/>
      <c r="B55" s="85"/>
      <c r="C55" s="85"/>
      <c r="D55" s="85"/>
      <c r="E55" s="85"/>
      <c r="F55" s="8" t="s">
        <v>18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R55" s="9"/>
      <c r="U55" s="2"/>
    </row>
    <row r="56" spans="1:21" ht="37.5" customHeight="1" x14ac:dyDescent="0.25">
      <c r="A56" s="104">
        <v>4</v>
      </c>
      <c r="B56" s="101" t="s">
        <v>45</v>
      </c>
      <c r="C56" s="38" t="s">
        <v>46</v>
      </c>
      <c r="D56" s="19" t="s">
        <v>43</v>
      </c>
      <c r="E56" s="82" t="s">
        <v>40</v>
      </c>
      <c r="F56" s="113" t="s">
        <v>22</v>
      </c>
      <c r="G56" s="68">
        <v>3.86</v>
      </c>
      <c r="H56" s="68">
        <v>3.86</v>
      </c>
      <c r="I56" s="68">
        <v>3.86</v>
      </c>
      <c r="J56" s="68">
        <v>3.86</v>
      </c>
      <c r="K56" s="68">
        <v>3.86</v>
      </c>
      <c r="L56" s="68">
        <v>3.86</v>
      </c>
      <c r="M56" s="68">
        <v>3.86</v>
      </c>
      <c r="N56" s="68">
        <v>3.86</v>
      </c>
      <c r="O56" s="68">
        <v>3.86</v>
      </c>
      <c r="P56" s="68">
        <v>3.86</v>
      </c>
    </row>
    <row r="57" spans="1:21" ht="38.25" customHeight="1" x14ac:dyDescent="0.25">
      <c r="A57" s="105"/>
      <c r="B57" s="120"/>
      <c r="C57" s="38" t="s">
        <v>47</v>
      </c>
      <c r="D57" s="19" t="s">
        <v>43</v>
      </c>
      <c r="E57" s="83"/>
      <c r="F57" s="114"/>
      <c r="G57" s="68">
        <v>2.6</v>
      </c>
      <c r="H57" s="68">
        <v>2.6</v>
      </c>
      <c r="I57" s="68">
        <v>2.6</v>
      </c>
      <c r="J57" s="68">
        <v>2.6</v>
      </c>
      <c r="K57" s="68">
        <v>2.6</v>
      </c>
      <c r="L57" s="68">
        <v>2.6</v>
      </c>
      <c r="M57" s="68">
        <v>2.6</v>
      </c>
      <c r="N57" s="68">
        <v>2.6</v>
      </c>
      <c r="O57" s="68">
        <v>2.6</v>
      </c>
      <c r="P57" s="68">
        <v>2.6</v>
      </c>
    </row>
    <row r="58" spans="1:21" ht="36" customHeight="1" x14ac:dyDescent="0.25">
      <c r="A58" s="105"/>
      <c r="B58" s="102"/>
      <c r="C58" s="38" t="s">
        <v>48</v>
      </c>
      <c r="D58" s="19" t="s">
        <v>43</v>
      </c>
      <c r="E58" s="84"/>
      <c r="F58" s="115"/>
      <c r="G58" s="68">
        <v>2</v>
      </c>
      <c r="H58" s="68">
        <v>2</v>
      </c>
      <c r="I58" s="68">
        <v>2</v>
      </c>
      <c r="J58" s="68">
        <v>2</v>
      </c>
      <c r="K58" s="68">
        <v>2</v>
      </c>
      <c r="L58" s="68">
        <v>2</v>
      </c>
      <c r="M58" s="68">
        <v>2</v>
      </c>
      <c r="N58" s="68">
        <v>2</v>
      </c>
      <c r="O58" s="68">
        <v>2</v>
      </c>
      <c r="P58" s="68">
        <v>2</v>
      </c>
    </row>
    <row r="59" spans="1:21" x14ac:dyDescent="0.25">
      <c r="A59" s="105"/>
      <c r="B59" s="85" t="s">
        <v>49</v>
      </c>
      <c r="C59" s="85"/>
      <c r="D59" s="85"/>
      <c r="E59" s="85"/>
      <c r="F59" s="8" t="s">
        <v>16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</row>
    <row r="60" spans="1:21" x14ac:dyDescent="0.25">
      <c r="A60" s="105"/>
      <c r="B60" s="85"/>
      <c r="C60" s="85"/>
      <c r="D60" s="85"/>
      <c r="E60" s="85"/>
      <c r="F60" s="8" t="s">
        <v>22</v>
      </c>
      <c r="G60" s="10">
        <f t="shared" ref="G60:O60" si="10">SUM(G56:G58)</f>
        <v>8.4600000000000009</v>
      </c>
      <c r="H60" s="10">
        <f t="shared" si="10"/>
        <v>8.4600000000000009</v>
      </c>
      <c r="I60" s="10">
        <f t="shared" si="10"/>
        <v>8.4600000000000009</v>
      </c>
      <c r="J60" s="10">
        <f t="shared" si="10"/>
        <v>8.4600000000000009</v>
      </c>
      <c r="K60" s="10">
        <f t="shared" si="10"/>
        <v>8.4600000000000009</v>
      </c>
      <c r="L60" s="10">
        <f t="shared" si="10"/>
        <v>8.4600000000000009</v>
      </c>
      <c r="M60" s="10">
        <f t="shared" si="10"/>
        <v>8.4600000000000009</v>
      </c>
      <c r="N60" s="10">
        <f t="shared" si="10"/>
        <v>8.4600000000000009</v>
      </c>
      <c r="O60" s="10">
        <f t="shared" si="10"/>
        <v>8.4600000000000009</v>
      </c>
      <c r="P60" s="10">
        <f>SUM(P56:P58)</f>
        <v>8.4600000000000009</v>
      </c>
    </row>
    <row r="61" spans="1:21" x14ac:dyDescent="0.25">
      <c r="A61" s="105"/>
      <c r="B61" s="85"/>
      <c r="C61" s="85"/>
      <c r="D61" s="85"/>
      <c r="E61" s="85"/>
      <c r="F61" s="8" t="s">
        <v>23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</row>
    <row r="62" spans="1:21" x14ac:dyDescent="0.25">
      <c r="A62" s="105"/>
      <c r="B62" s="85"/>
      <c r="C62" s="85"/>
      <c r="D62" s="85"/>
      <c r="E62" s="85"/>
      <c r="F62" s="8" t="s">
        <v>17</v>
      </c>
      <c r="G62" s="43">
        <f t="shared" ref="G62:O62" si="11">G57+G58+G56</f>
        <v>8.4599999999999991</v>
      </c>
      <c r="H62" s="43">
        <f t="shared" si="11"/>
        <v>8.4599999999999991</v>
      </c>
      <c r="I62" s="43">
        <f t="shared" si="11"/>
        <v>8.4599999999999991</v>
      </c>
      <c r="J62" s="43">
        <f t="shared" si="11"/>
        <v>8.4599999999999991</v>
      </c>
      <c r="K62" s="43">
        <f t="shared" si="11"/>
        <v>8.4599999999999991</v>
      </c>
      <c r="L62" s="43">
        <f t="shared" si="11"/>
        <v>8.4599999999999991</v>
      </c>
      <c r="M62" s="43">
        <f t="shared" si="11"/>
        <v>8.4599999999999991</v>
      </c>
      <c r="N62" s="43">
        <f t="shared" si="11"/>
        <v>8.4599999999999991</v>
      </c>
      <c r="O62" s="43">
        <f t="shared" si="11"/>
        <v>8.4599999999999991</v>
      </c>
      <c r="P62" s="43">
        <f>P57+P58+P56</f>
        <v>8.4599999999999991</v>
      </c>
    </row>
    <row r="63" spans="1:21" x14ac:dyDescent="0.25">
      <c r="A63" s="105"/>
      <c r="B63" s="85"/>
      <c r="C63" s="85"/>
      <c r="D63" s="85"/>
      <c r="E63" s="85"/>
      <c r="F63" s="8" t="s">
        <v>18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</row>
    <row r="64" spans="1:21" ht="15" customHeight="1" x14ac:dyDescent="0.25">
      <c r="A64" s="105"/>
      <c r="B64" s="85" t="s">
        <v>19</v>
      </c>
      <c r="C64" s="85"/>
      <c r="D64" s="85"/>
      <c r="E64" s="85"/>
      <c r="F64" s="8" t="s">
        <v>16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</row>
    <row r="65" spans="1:18" x14ac:dyDescent="0.25">
      <c r="A65" s="105"/>
      <c r="B65" s="85"/>
      <c r="C65" s="85"/>
      <c r="D65" s="85"/>
      <c r="E65" s="85"/>
      <c r="F65" s="8" t="s">
        <v>22</v>
      </c>
      <c r="G65" s="10">
        <f t="shared" ref="G65:P65" si="12">G60</f>
        <v>8.4600000000000009</v>
      </c>
      <c r="H65" s="10">
        <f t="shared" si="12"/>
        <v>8.4600000000000009</v>
      </c>
      <c r="I65" s="10">
        <f t="shared" si="12"/>
        <v>8.4600000000000009</v>
      </c>
      <c r="J65" s="10">
        <f t="shared" si="12"/>
        <v>8.4600000000000009</v>
      </c>
      <c r="K65" s="10">
        <f t="shared" si="12"/>
        <v>8.4600000000000009</v>
      </c>
      <c r="L65" s="10">
        <f t="shared" si="12"/>
        <v>8.4600000000000009</v>
      </c>
      <c r="M65" s="10">
        <f t="shared" si="12"/>
        <v>8.4600000000000009</v>
      </c>
      <c r="N65" s="10">
        <f t="shared" si="12"/>
        <v>8.4600000000000009</v>
      </c>
      <c r="O65" s="10">
        <f t="shared" si="12"/>
        <v>8.4600000000000009</v>
      </c>
      <c r="P65" s="10">
        <f t="shared" si="12"/>
        <v>8.4600000000000009</v>
      </c>
    </row>
    <row r="66" spans="1:18" x14ac:dyDescent="0.25">
      <c r="A66" s="105"/>
      <c r="B66" s="85"/>
      <c r="C66" s="85"/>
      <c r="D66" s="85"/>
      <c r="E66" s="85"/>
      <c r="F66" s="8" t="s">
        <v>23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</row>
    <row r="67" spans="1:18" x14ac:dyDescent="0.25">
      <c r="A67" s="105"/>
      <c r="B67" s="85"/>
      <c r="C67" s="85"/>
      <c r="D67" s="85"/>
      <c r="E67" s="85"/>
      <c r="F67" s="8" t="s">
        <v>17</v>
      </c>
      <c r="G67" s="43">
        <f t="shared" ref="G67:O67" si="13">G65</f>
        <v>8.4600000000000009</v>
      </c>
      <c r="H67" s="43">
        <f t="shared" si="13"/>
        <v>8.4600000000000009</v>
      </c>
      <c r="I67" s="43">
        <f t="shared" si="13"/>
        <v>8.4600000000000009</v>
      </c>
      <c r="J67" s="43">
        <f t="shared" si="13"/>
        <v>8.4600000000000009</v>
      </c>
      <c r="K67" s="43">
        <f t="shared" si="13"/>
        <v>8.4600000000000009</v>
      </c>
      <c r="L67" s="43">
        <f t="shared" si="13"/>
        <v>8.4600000000000009</v>
      </c>
      <c r="M67" s="43">
        <f t="shared" si="13"/>
        <v>8.4600000000000009</v>
      </c>
      <c r="N67" s="43">
        <f t="shared" si="13"/>
        <v>8.4600000000000009</v>
      </c>
      <c r="O67" s="43">
        <f t="shared" si="13"/>
        <v>8.4600000000000009</v>
      </c>
      <c r="P67" s="43">
        <f>P65</f>
        <v>8.4600000000000009</v>
      </c>
    </row>
    <row r="68" spans="1:18" x14ac:dyDescent="0.25">
      <c r="A68" s="105"/>
      <c r="B68" s="85"/>
      <c r="C68" s="85"/>
      <c r="D68" s="85"/>
      <c r="E68" s="85"/>
      <c r="F68" s="8" t="s">
        <v>18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</row>
    <row r="69" spans="1:18" ht="90" x14ac:dyDescent="0.25">
      <c r="A69" s="81">
        <v>5</v>
      </c>
      <c r="B69" s="101" t="s">
        <v>52</v>
      </c>
      <c r="C69" s="38" t="s">
        <v>309</v>
      </c>
      <c r="D69" s="19" t="s">
        <v>43</v>
      </c>
      <c r="E69" s="82" t="s">
        <v>40</v>
      </c>
      <c r="F69" s="44" t="s">
        <v>23</v>
      </c>
      <c r="G69" s="68"/>
      <c r="H69" s="68">
        <v>9.85</v>
      </c>
      <c r="I69" s="68">
        <v>9.85</v>
      </c>
      <c r="J69" s="68">
        <v>9.85</v>
      </c>
      <c r="K69" s="68">
        <v>9.85</v>
      </c>
      <c r="L69" s="68">
        <v>9.85</v>
      </c>
      <c r="M69" s="68">
        <v>9.85</v>
      </c>
      <c r="N69" s="68">
        <v>9.85</v>
      </c>
      <c r="O69" s="68">
        <v>9.85</v>
      </c>
      <c r="P69" s="68">
        <v>9.85</v>
      </c>
      <c r="Q69" s="11"/>
    </row>
    <row r="70" spans="1:18" ht="45" x14ac:dyDescent="0.25">
      <c r="A70" s="81"/>
      <c r="B70" s="102"/>
      <c r="C70" s="45" t="s">
        <v>308</v>
      </c>
      <c r="D70" s="19" t="s">
        <v>43</v>
      </c>
      <c r="E70" s="84"/>
      <c r="F70" s="44" t="s">
        <v>22</v>
      </c>
      <c r="G70" s="68"/>
      <c r="H70" s="68">
        <v>3.25</v>
      </c>
      <c r="I70" s="68">
        <v>3.25</v>
      </c>
      <c r="J70" s="68">
        <v>3.25</v>
      </c>
      <c r="K70" s="68">
        <v>3.25</v>
      </c>
      <c r="L70" s="68">
        <v>3.25</v>
      </c>
      <c r="M70" s="68">
        <v>3.25</v>
      </c>
      <c r="N70" s="68">
        <v>3.25</v>
      </c>
      <c r="O70" s="68">
        <v>3.25</v>
      </c>
      <c r="P70" s="68">
        <v>3.25</v>
      </c>
      <c r="R70" s="24"/>
    </row>
    <row r="71" spans="1:18" ht="15" customHeight="1" x14ac:dyDescent="0.25">
      <c r="A71" s="81"/>
      <c r="B71" s="69" t="s">
        <v>53</v>
      </c>
      <c r="C71" s="70"/>
      <c r="D71" s="70"/>
      <c r="E71" s="71"/>
      <c r="F71" s="8" t="s">
        <v>16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</row>
    <row r="72" spans="1:18" x14ac:dyDescent="0.25">
      <c r="A72" s="81"/>
      <c r="B72" s="72"/>
      <c r="C72" s="73"/>
      <c r="D72" s="73"/>
      <c r="E72" s="74"/>
      <c r="F72" s="8" t="s">
        <v>22</v>
      </c>
      <c r="G72" s="10">
        <f t="shared" ref="G72:O72" si="14">G70</f>
        <v>0</v>
      </c>
      <c r="H72" s="10">
        <f t="shared" si="14"/>
        <v>3.25</v>
      </c>
      <c r="I72" s="10">
        <f t="shared" si="14"/>
        <v>3.25</v>
      </c>
      <c r="J72" s="10">
        <f t="shared" si="14"/>
        <v>3.25</v>
      </c>
      <c r="K72" s="10">
        <f t="shared" si="14"/>
        <v>3.25</v>
      </c>
      <c r="L72" s="10">
        <f t="shared" si="14"/>
        <v>3.25</v>
      </c>
      <c r="M72" s="10">
        <f t="shared" si="14"/>
        <v>3.25</v>
      </c>
      <c r="N72" s="10">
        <f t="shared" si="14"/>
        <v>3.25</v>
      </c>
      <c r="O72" s="10">
        <f t="shared" si="14"/>
        <v>3.25</v>
      </c>
      <c r="P72" s="10">
        <f>P70</f>
        <v>3.25</v>
      </c>
    </row>
    <row r="73" spans="1:18" x14ac:dyDescent="0.25">
      <c r="A73" s="81"/>
      <c r="B73" s="72"/>
      <c r="C73" s="73"/>
      <c r="D73" s="73"/>
      <c r="E73" s="74"/>
      <c r="F73" s="8" t="s">
        <v>23</v>
      </c>
      <c r="G73" s="43">
        <f t="shared" ref="G73:O73" si="15">G69</f>
        <v>0</v>
      </c>
      <c r="H73" s="43">
        <f t="shared" si="15"/>
        <v>9.85</v>
      </c>
      <c r="I73" s="43">
        <f t="shared" si="15"/>
        <v>9.85</v>
      </c>
      <c r="J73" s="43">
        <f t="shared" si="15"/>
        <v>9.85</v>
      </c>
      <c r="K73" s="43">
        <f t="shared" si="15"/>
        <v>9.85</v>
      </c>
      <c r="L73" s="43">
        <f t="shared" si="15"/>
        <v>9.85</v>
      </c>
      <c r="M73" s="43">
        <f t="shared" si="15"/>
        <v>9.85</v>
      </c>
      <c r="N73" s="43">
        <f t="shared" si="15"/>
        <v>9.85</v>
      </c>
      <c r="O73" s="43">
        <f t="shared" si="15"/>
        <v>9.85</v>
      </c>
      <c r="P73" s="43">
        <f>P69</f>
        <v>9.85</v>
      </c>
    </row>
    <row r="74" spans="1:18" x14ac:dyDescent="0.25">
      <c r="A74" s="81"/>
      <c r="B74" s="72"/>
      <c r="C74" s="73"/>
      <c r="D74" s="73"/>
      <c r="E74" s="74"/>
      <c r="F74" s="8" t="s">
        <v>17</v>
      </c>
      <c r="G74" s="10">
        <f t="shared" ref="G74:O74" si="16">G73+G72</f>
        <v>0</v>
      </c>
      <c r="H74" s="10">
        <f t="shared" si="16"/>
        <v>13.1</v>
      </c>
      <c r="I74" s="10">
        <f t="shared" si="16"/>
        <v>13.1</v>
      </c>
      <c r="J74" s="10">
        <f t="shared" si="16"/>
        <v>13.1</v>
      </c>
      <c r="K74" s="10">
        <f t="shared" si="16"/>
        <v>13.1</v>
      </c>
      <c r="L74" s="10">
        <f t="shared" si="16"/>
        <v>13.1</v>
      </c>
      <c r="M74" s="10">
        <f t="shared" si="16"/>
        <v>13.1</v>
      </c>
      <c r="N74" s="10">
        <f t="shared" si="16"/>
        <v>13.1</v>
      </c>
      <c r="O74" s="10">
        <f t="shared" si="16"/>
        <v>13.1</v>
      </c>
      <c r="P74" s="10">
        <f>P73+P72</f>
        <v>13.1</v>
      </c>
    </row>
    <row r="75" spans="1:18" x14ac:dyDescent="0.25">
      <c r="A75" s="81"/>
      <c r="B75" s="75"/>
      <c r="C75" s="76"/>
      <c r="D75" s="76"/>
      <c r="E75" s="77"/>
      <c r="F75" s="8" t="s">
        <v>18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</row>
    <row r="76" spans="1:18" ht="15" customHeight="1" x14ac:dyDescent="0.25">
      <c r="A76" s="81"/>
      <c r="B76" s="85" t="s">
        <v>19</v>
      </c>
      <c r="C76" s="85"/>
      <c r="D76" s="85"/>
      <c r="E76" s="85"/>
      <c r="F76" s="8" t="s">
        <v>16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</row>
    <row r="77" spans="1:18" x14ac:dyDescent="0.25">
      <c r="A77" s="81"/>
      <c r="B77" s="85"/>
      <c r="C77" s="85"/>
      <c r="D77" s="85"/>
      <c r="E77" s="85"/>
      <c r="F77" s="8" t="s">
        <v>22</v>
      </c>
      <c r="G77" s="43">
        <f t="shared" ref="G77:O77" si="17">G70</f>
        <v>0</v>
      </c>
      <c r="H77" s="43">
        <f t="shared" si="17"/>
        <v>3.25</v>
      </c>
      <c r="I77" s="43">
        <f t="shared" si="17"/>
        <v>3.25</v>
      </c>
      <c r="J77" s="43">
        <f t="shared" si="17"/>
        <v>3.25</v>
      </c>
      <c r="K77" s="43">
        <f t="shared" si="17"/>
        <v>3.25</v>
      </c>
      <c r="L77" s="43">
        <f t="shared" si="17"/>
        <v>3.25</v>
      </c>
      <c r="M77" s="43">
        <f t="shared" si="17"/>
        <v>3.25</v>
      </c>
      <c r="N77" s="43">
        <f t="shared" si="17"/>
        <v>3.25</v>
      </c>
      <c r="O77" s="43">
        <f t="shared" si="17"/>
        <v>3.25</v>
      </c>
      <c r="P77" s="43">
        <f>P70</f>
        <v>3.25</v>
      </c>
    </row>
    <row r="78" spans="1:18" x14ac:dyDescent="0.25">
      <c r="A78" s="81"/>
      <c r="B78" s="85"/>
      <c r="C78" s="85"/>
      <c r="D78" s="85"/>
      <c r="E78" s="85"/>
      <c r="F78" s="8" t="s">
        <v>23</v>
      </c>
      <c r="G78" s="43">
        <f t="shared" ref="G78:O78" si="18">G73</f>
        <v>0</v>
      </c>
      <c r="H78" s="43">
        <f t="shared" si="18"/>
        <v>9.85</v>
      </c>
      <c r="I78" s="43">
        <f t="shared" si="18"/>
        <v>9.85</v>
      </c>
      <c r="J78" s="43">
        <f t="shared" si="18"/>
        <v>9.85</v>
      </c>
      <c r="K78" s="43">
        <f t="shared" si="18"/>
        <v>9.85</v>
      </c>
      <c r="L78" s="43">
        <f t="shared" si="18"/>
        <v>9.85</v>
      </c>
      <c r="M78" s="43">
        <f t="shared" si="18"/>
        <v>9.85</v>
      </c>
      <c r="N78" s="43">
        <f t="shared" si="18"/>
        <v>9.85</v>
      </c>
      <c r="O78" s="43">
        <f t="shared" si="18"/>
        <v>9.85</v>
      </c>
      <c r="P78" s="43">
        <f>P73</f>
        <v>9.85</v>
      </c>
    </row>
    <row r="79" spans="1:18" ht="14.25" customHeight="1" x14ac:dyDescent="0.25">
      <c r="A79" s="81"/>
      <c r="B79" s="85"/>
      <c r="C79" s="85"/>
      <c r="D79" s="85"/>
      <c r="E79" s="85"/>
      <c r="F79" s="8" t="s">
        <v>17</v>
      </c>
      <c r="G79" s="10">
        <f t="shared" ref="G79:O79" si="19">G78+G77</f>
        <v>0</v>
      </c>
      <c r="H79" s="10">
        <f t="shared" si="19"/>
        <v>13.1</v>
      </c>
      <c r="I79" s="10">
        <f t="shared" si="19"/>
        <v>13.1</v>
      </c>
      <c r="J79" s="10">
        <f t="shared" si="19"/>
        <v>13.1</v>
      </c>
      <c r="K79" s="10">
        <f t="shared" si="19"/>
        <v>13.1</v>
      </c>
      <c r="L79" s="10">
        <f t="shared" si="19"/>
        <v>13.1</v>
      </c>
      <c r="M79" s="10">
        <f t="shared" si="19"/>
        <v>13.1</v>
      </c>
      <c r="N79" s="10">
        <f t="shared" si="19"/>
        <v>13.1</v>
      </c>
      <c r="O79" s="10">
        <f t="shared" si="19"/>
        <v>13.1</v>
      </c>
      <c r="P79" s="10">
        <f>P78+P77</f>
        <v>13.1</v>
      </c>
    </row>
    <row r="80" spans="1:18" x14ac:dyDescent="0.25">
      <c r="A80" s="81"/>
      <c r="B80" s="85"/>
      <c r="C80" s="85"/>
      <c r="D80" s="85"/>
      <c r="E80" s="85"/>
      <c r="F80" s="8" t="s">
        <v>18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</row>
    <row r="81" spans="1:21" s="1" customFormat="1" ht="45" x14ac:dyDescent="0.25">
      <c r="A81" s="82">
        <v>6</v>
      </c>
      <c r="B81" s="38" t="s">
        <v>55</v>
      </c>
      <c r="C81" s="38" t="s">
        <v>299</v>
      </c>
      <c r="D81" s="19" t="s">
        <v>56</v>
      </c>
      <c r="E81" s="19" t="s">
        <v>40</v>
      </c>
      <c r="F81" s="44" t="s">
        <v>23</v>
      </c>
      <c r="G81" s="68"/>
      <c r="H81" s="68"/>
      <c r="I81" s="68"/>
      <c r="J81" s="68"/>
      <c r="K81" s="68"/>
      <c r="L81" s="68">
        <v>1.6</v>
      </c>
      <c r="M81" s="68">
        <v>1.6</v>
      </c>
      <c r="N81" s="68">
        <v>1.6</v>
      </c>
      <c r="O81" s="68">
        <v>1.6</v>
      </c>
      <c r="P81" s="68">
        <v>1.6</v>
      </c>
    </row>
    <row r="82" spans="1:21" s="1" customFormat="1" ht="15" customHeight="1" x14ac:dyDescent="0.25">
      <c r="A82" s="83"/>
      <c r="B82" s="69" t="s">
        <v>57</v>
      </c>
      <c r="C82" s="70"/>
      <c r="D82" s="70"/>
      <c r="E82" s="71"/>
      <c r="F82" s="8" t="s">
        <v>16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R82" s="9"/>
      <c r="U82" s="2"/>
    </row>
    <row r="83" spans="1:21" s="1" customFormat="1" x14ac:dyDescent="0.25">
      <c r="A83" s="83"/>
      <c r="B83" s="72"/>
      <c r="C83" s="73"/>
      <c r="D83" s="73"/>
      <c r="E83" s="74"/>
      <c r="F83" s="8" t="s">
        <v>22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R83" s="9"/>
      <c r="U83" s="2"/>
    </row>
    <row r="84" spans="1:21" s="1" customFormat="1" x14ac:dyDescent="0.25">
      <c r="A84" s="83"/>
      <c r="B84" s="72"/>
      <c r="C84" s="73"/>
      <c r="D84" s="73"/>
      <c r="E84" s="74"/>
      <c r="F84" s="8" t="s">
        <v>23</v>
      </c>
      <c r="G84" s="43">
        <f t="shared" ref="G84:O84" si="20">G81</f>
        <v>0</v>
      </c>
      <c r="H84" s="43">
        <f t="shared" si="20"/>
        <v>0</v>
      </c>
      <c r="I84" s="43">
        <f t="shared" si="20"/>
        <v>0</v>
      </c>
      <c r="J84" s="43">
        <f t="shared" si="20"/>
        <v>0</v>
      </c>
      <c r="K84" s="43">
        <f t="shared" si="20"/>
        <v>0</v>
      </c>
      <c r="L84" s="43">
        <f t="shared" si="20"/>
        <v>1.6</v>
      </c>
      <c r="M84" s="43">
        <f t="shared" si="20"/>
        <v>1.6</v>
      </c>
      <c r="N84" s="43">
        <f t="shared" si="20"/>
        <v>1.6</v>
      </c>
      <c r="O84" s="43">
        <f t="shared" si="20"/>
        <v>1.6</v>
      </c>
      <c r="P84" s="10">
        <f>P81</f>
        <v>1.6</v>
      </c>
      <c r="R84" s="9"/>
      <c r="U84" s="2"/>
    </row>
    <row r="85" spans="1:21" s="1" customFormat="1" x14ac:dyDescent="0.25">
      <c r="A85" s="83"/>
      <c r="B85" s="72"/>
      <c r="C85" s="73"/>
      <c r="D85" s="73"/>
      <c r="E85" s="74"/>
      <c r="F85" s="8" t="s">
        <v>17</v>
      </c>
      <c r="G85" s="10">
        <f t="shared" ref="G85:O85" si="21">G84</f>
        <v>0</v>
      </c>
      <c r="H85" s="10">
        <f t="shared" si="21"/>
        <v>0</v>
      </c>
      <c r="I85" s="10">
        <f t="shared" si="21"/>
        <v>0</v>
      </c>
      <c r="J85" s="10">
        <f t="shared" si="21"/>
        <v>0</v>
      </c>
      <c r="K85" s="10">
        <f t="shared" si="21"/>
        <v>0</v>
      </c>
      <c r="L85" s="10">
        <f t="shared" si="21"/>
        <v>1.6</v>
      </c>
      <c r="M85" s="10">
        <f t="shared" si="21"/>
        <v>1.6</v>
      </c>
      <c r="N85" s="10">
        <f t="shared" si="21"/>
        <v>1.6</v>
      </c>
      <c r="O85" s="10">
        <f t="shared" si="21"/>
        <v>1.6</v>
      </c>
      <c r="P85" s="10">
        <f>P84</f>
        <v>1.6</v>
      </c>
      <c r="R85" s="9"/>
      <c r="U85" s="2"/>
    </row>
    <row r="86" spans="1:21" s="1" customFormat="1" x14ac:dyDescent="0.25">
      <c r="A86" s="83"/>
      <c r="B86" s="75"/>
      <c r="C86" s="76"/>
      <c r="D86" s="76"/>
      <c r="E86" s="77"/>
      <c r="F86" s="8" t="s">
        <v>18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R86" s="9"/>
      <c r="U86" s="2"/>
    </row>
    <row r="87" spans="1:21" s="1" customFormat="1" ht="15" customHeight="1" x14ac:dyDescent="0.25">
      <c r="A87" s="83"/>
      <c r="B87" s="69" t="s">
        <v>19</v>
      </c>
      <c r="C87" s="70"/>
      <c r="D87" s="70"/>
      <c r="E87" s="71"/>
      <c r="F87" s="8" t="s">
        <v>16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R87" s="9"/>
      <c r="U87" s="2"/>
    </row>
    <row r="88" spans="1:21" s="1" customFormat="1" x14ac:dyDescent="0.25">
      <c r="A88" s="83"/>
      <c r="B88" s="72"/>
      <c r="C88" s="73"/>
      <c r="D88" s="73"/>
      <c r="E88" s="74"/>
      <c r="F88" s="8" t="s">
        <v>22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R88" s="9"/>
      <c r="U88" s="2"/>
    </row>
    <row r="89" spans="1:21" s="1" customFormat="1" x14ac:dyDescent="0.25">
      <c r="A89" s="83"/>
      <c r="B89" s="72"/>
      <c r="C89" s="73"/>
      <c r="D89" s="73"/>
      <c r="E89" s="74"/>
      <c r="F89" s="8" t="s">
        <v>23</v>
      </c>
      <c r="G89" s="43">
        <f t="shared" ref="G89:O89" si="22">G84</f>
        <v>0</v>
      </c>
      <c r="H89" s="43">
        <f t="shared" si="22"/>
        <v>0</v>
      </c>
      <c r="I89" s="43">
        <f t="shared" si="22"/>
        <v>0</v>
      </c>
      <c r="J89" s="43">
        <f t="shared" si="22"/>
        <v>0</v>
      </c>
      <c r="K89" s="43">
        <f t="shared" si="22"/>
        <v>0</v>
      </c>
      <c r="L89" s="43">
        <f t="shared" si="22"/>
        <v>1.6</v>
      </c>
      <c r="M89" s="43">
        <f t="shared" si="22"/>
        <v>1.6</v>
      </c>
      <c r="N89" s="43">
        <f t="shared" si="22"/>
        <v>1.6</v>
      </c>
      <c r="O89" s="43">
        <f t="shared" si="22"/>
        <v>1.6</v>
      </c>
      <c r="P89" s="10">
        <f>P84</f>
        <v>1.6</v>
      </c>
      <c r="R89" s="9"/>
      <c r="U89" s="2"/>
    </row>
    <row r="90" spans="1:21" s="1" customFormat="1" x14ac:dyDescent="0.25">
      <c r="A90" s="83"/>
      <c r="B90" s="72"/>
      <c r="C90" s="73"/>
      <c r="D90" s="73"/>
      <c r="E90" s="74"/>
      <c r="F90" s="8" t="s">
        <v>17</v>
      </c>
      <c r="G90" s="10">
        <f t="shared" ref="G90:O90" si="23">G89</f>
        <v>0</v>
      </c>
      <c r="H90" s="10">
        <f t="shared" si="23"/>
        <v>0</v>
      </c>
      <c r="I90" s="10">
        <f t="shared" si="23"/>
        <v>0</v>
      </c>
      <c r="J90" s="10">
        <f t="shared" si="23"/>
        <v>0</v>
      </c>
      <c r="K90" s="10">
        <f t="shared" si="23"/>
        <v>0</v>
      </c>
      <c r="L90" s="10">
        <f t="shared" si="23"/>
        <v>1.6</v>
      </c>
      <c r="M90" s="10">
        <f t="shared" si="23"/>
        <v>1.6</v>
      </c>
      <c r="N90" s="10">
        <f t="shared" si="23"/>
        <v>1.6</v>
      </c>
      <c r="O90" s="10">
        <f t="shared" si="23"/>
        <v>1.6</v>
      </c>
      <c r="P90" s="10">
        <f>P89</f>
        <v>1.6</v>
      </c>
      <c r="R90" s="9"/>
      <c r="U90" s="2"/>
    </row>
    <row r="91" spans="1:21" x14ac:dyDescent="0.25">
      <c r="A91" s="84"/>
      <c r="B91" s="75"/>
      <c r="C91" s="76"/>
      <c r="D91" s="76"/>
      <c r="E91" s="77"/>
      <c r="F91" s="8" t="s">
        <v>18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</row>
    <row r="92" spans="1:21" ht="21" customHeight="1" x14ac:dyDescent="0.25">
      <c r="A92" s="81">
        <v>7</v>
      </c>
      <c r="B92" s="108" t="s">
        <v>107</v>
      </c>
      <c r="C92" s="35" t="s">
        <v>108</v>
      </c>
      <c r="D92" s="82" t="s">
        <v>246</v>
      </c>
      <c r="E92" s="81" t="s">
        <v>40</v>
      </c>
      <c r="F92" s="125" t="s">
        <v>23</v>
      </c>
      <c r="G92" s="109"/>
      <c r="H92" s="109"/>
      <c r="I92" s="109"/>
      <c r="J92" s="109"/>
      <c r="K92" s="126"/>
      <c r="L92" s="126">
        <v>2.2799999999999998</v>
      </c>
      <c r="M92" s="126">
        <v>2.6599999999999997</v>
      </c>
      <c r="N92" s="126">
        <v>3.04</v>
      </c>
      <c r="O92" s="126">
        <v>3.42</v>
      </c>
      <c r="P92" s="109">
        <v>3.8</v>
      </c>
    </row>
    <row r="93" spans="1:21" ht="18.75" customHeight="1" x14ac:dyDescent="0.25">
      <c r="A93" s="81"/>
      <c r="B93" s="108"/>
      <c r="C93" s="35" t="s">
        <v>109</v>
      </c>
      <c r="D93" s="84"/>
      <c r="E93" s="81"/>
      <c r="F93" s="125"/>
      <c r="G93" s="109"/>
      <c r="H93" s="109"/>
      <c r="I93" s="109"/>
      <c r="J93" s="109"/>
      <c r="K93" s="127"/>
      <c r="L93" s="127"/>
      <c r="M93" s="127"/>
      <c r="N93" s="127"/>
      <c r="O93" s="127"/>
      <c r="P93" s="109"/>
    </row>
    <row r="94" spans="1:21" ht="15" customHeight="1" x14ac:dyDescent="0.25">
      <c r="A94" s="81"/>
      <c r="B94" s="85" t="s">
        <v>110</v>
      </c>
      <c r="C94" s="85"/>
      <c r="D94" s="85"/>
      <c r="E94" s="85"/>
      <c r="F94" s="8" t="s">
        <v>16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</row>
    <row r="95" spans="1:21" x14ac:dyDescent="0.25">
      <c r="A95" s="81"/>
      <c r="B95" s="85"/>
      <c r="C95" s="85"/>
      <c r="D95" s="85"/>
      <c r="E95" s="85"/>
      <c r="F95" s="8" t="s">
        <v>22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</row>
    <row r="96" spans="1:21" x14ac:dyDescent="0.25">
      <c r="A96" s="81"/>
      <c r="B96" s="85"/>
      <c r="C96" s="85"/>
      <c r="D96" s="85"/>
      <c r="E96" s="85"/>
      <c r="F96" s="8" t="s">
        <v>23</v>
      </c>
      <c r="G96" s="43">
        <f t="shared" ref="G96:O96" si="24">SUM(G92)</f>
        <v>0</v>
      </c>
      <c r="H96" s="43">
        <f t="shared" si="24"/>
        <v>0</v>
      </c>
      <c r="I96" s="43">
        <f t="shared" si="24"/>
        <v>0</v>
      </c>
      <c r="J96" s="43">
        <f t="shared" si="24"/>
        <v>0</v>
      </c>
      <c r="K96" s="43">
        <v>0</v>
      </c>
      <c r="L96" s="43">
        <f t="shared" si="24"/>
        <v>2.2799999999999998</v>
      </c>
      <c r="M96" s="43">
        <f t="shared" si="24"/>
        <v>2.6599999999999997</v>
      </c>
      <c r="N96" s="43">
        <f t="shared" si="24"/>
        <v>3.04</v>
      </c>
      <c r="O96" s="43">
        <f t="shared" si="24"/>
        <v>3.42</v>
      </c>
      <c r="P96" s="10">
        <f>SUM(P92)</f>
        <v>3.8</v>
      </c>
    </row>
    <row r="97" spans="1:16" x14ac:dyDescent="0.25">
      <c r="A97" s="81"/>
      <c r="B97" s="85"/>
      <c r="C97" s="85"/>
      <c r="D97" s="85"/>
      <c r="E97" s="85"/>
      <c r="F97" s="8" t="s">
        <v>17</v>
      </c>
      <c r="G97" s="10">
        <f>G96</f>
        <v>0</v>
      </c>
      <c r="H97" s="10">
        <f t="shared" ref="H97:P97" si="25">H96</f>
        <v>0</v>
      </c>
      <c r="I97" s="10">
        <f t="shared" si="25"/>
        <v>0</v>
      </c>
      <c r="J97" s="10">
        <f t="shared" si="25"/>
        <v>0</v>
      </c>
      <c r="K97" s="10">
        <v>0</v>
      </c>
      <c r="L97" s="10">
        <f t="shared" si="25"/>
        <v>2.2799999999999998</v>
      </c>
      <c r="M97" s="10">
        <f t="shared" si="25"/>
        <v>2.6599999999999997</v>
      </c>
      <c r="N97" s="10">
        <f t="shared" si="25"/>
        <v>3.04</v>
      </c>
      <c r="O97" s="10">
        <f t="shared" si="25"/>
        <v>3.42</v>
      </c>
      <c r="P97" s="10">
        <f t="shared" si="25"/>
        <v>3.8</v>
      </c>
    </row>
    <row r="98" spans="1:16" x14ac:dyDescent="0.25">
      <c r="A98" s="81"/>
      <c r="B98" s="85"/>
      <c r="C98" s="85"/>
      <c r="D98" s="85"/>
      <c r="E98" s="85"/>
      <c r="F98" s="8" t="s">
        <v>18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</row>
    <row r="99" spans="1:16" ht="15" customHeight="1" x14ac:dyDescent="0.25">
      <c r="A99" s="81"/>
      <c r="B99" s="85" t="s">
        <v>20</v>
      </c>
      <c r="C99" s="85"/>
      <c r="D99" s="85"/>
      <c r="E99" s="85"/>
      <c r="F99" s="8" t="s">
        <v>16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</row>
    <row r="100" spans="1:16" x14ac:dyDescent="0.25">
      <c r="A100" s="81"/>
      <c r="B100" s="85"/>
      <c r="C100" s="85"/>
      <c r="D100" s="85"/>
      <c r="E100" s="85"/>
      <c r="F100" s="8" t="s">
        <v>22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</row>
    <row r="101" spans="1:16" x14ac:dyDescent="0.25">
      <c r="A101" s="81"/>
      <c r="B101" s="85"/>
      <c r="C101" s="85"/>
      <c r="D101" s="85"/>
      <c r="E101" s="85"/>
      <c r="F101" s="8" t="s">
        <v>23</v>
      </c>
      <c r="G101" s="43">
        <f t="shared" ref="G101:O101" si="26">G96</f>
        <v>0</v>
      </c>
      <c r="H101" s="43">
        <f t="shared" si="26"/>
        <v>0</v>
      </c>
      <c r="I101" s="43">
        <f t="shared" si="26"/>
        <v>0</v>
      </c>
      <c r="J101" s="43">
        <f t="shared" si="26"/>
        <v>0</v>
      </c>
      <c r="K101" s="43">
        <f t="shared" si="26"/>
        <v>0</v>
      </c>
      <c r="L101" s="43">
        <f t="shared" si="26"/>
        <v>2.2799999999999998</v>
      </c>
      <c r="M101" s="43">
        <f t="shared" si="26"/>
        <v>2.6599999999999997</v>
      </c>
      <c r="N101" s="43">
        <f t="shared" si="26"/>
        <v>3.04</v>
      </c>
      <c r="O101" s="43">
        <f t="shared" si="26"/>
        <v>3.42</v>
      </c>
      <c r="P101" s="10">
        <f>P96</f>
        <v>3.8</v>
      </c>
    </row>
    <row r="102" spans="1:16" x14ac:dyDescent="0.25">
      <c r="A102" s="81"/>
      <c r="B102" s="85"/>
      <c r="C102" s="85"/>
      <c r="D102" s="85"/>
      <c r="E102" s="85"/>
      <c r="F102" s="8" t="s">
        <v>17</v>
      </c>
      <c r="G102" s="10">
        <f>G101</f>
        <v>0</v>
      </c>
      <c r="H102" s="10">
        <f t="shared" ref="H102:P102" si="27">H101</f>
        <v>0</v>
      </c>
      <c r="I102" s="10">
        <f t="shared" si="27"/>
        <v>0</v>
      </c>
      <c r="J102" s="10">
        <f t="shared" si="27"/>
        <v>0</v>
      </c>
      <c r="K102" s="10">
        <f t="shared" si="27"/>
        <v>0</v>
      </c>
      <c r="L102" s="10">
        <f t="shared" si="27"/>
        <v>2.2799999999999998</v>
      </c>
      <c r="M102" s="10">
        <f t="shared" si="27"/>
        <v>2.6599999999999997</v>
      </c>
      <c r="N102" s="10">
        <f t="shared" si="27"/>
        <v>3.04</v>
      </c>
      <c r="O102" s="10">
        <f t="shared" si="27"/>
        <v>3.42</v>
      </c>
      <c r="P102" s="10">
        <f t="shared" si="27"/>
        <v>3.8</v>
      </c>
    </row>
    <row r="103" spans="1:16" x14ac:dyDescent="0.25">
      <c r="A103" s="81"/>
      <c r="B103" s="85"/>
      <c r="C103" s="85"/>
      <c r="D103" s="85"/>
      <c r="E103" s="85"/>
      <c r="F103" s="8" t="s">
        <v>18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</row>
    <row r="104" spans="1:16" ht="30" x14ac:dyDescent="0.25">
      <c r="A104" s="128">
        <v>8</v>
      </c>
      <c r="B104" s="46" t="s">
        <v>210</v>
      </c>
      <c r="C104" s="47" t="s">
        <v>211</v>
      </c>
      <c r="D104" s="19" t="s">
        <v>247</v>
      </c>
      <c r="E104" s="128" t="s">
        <v>40</v>
      </c>
      <c r="F104" s="128" t="s">
        <v>50</v>
      </c>
      <c r="G104" s="67">
        <v>1.2929999999999999</v>
      </c>
      <c r="H104" s="67">
        <v>1.2929999999999999</v>
      </c>
      <c r="I104" s="67">
        <v>1.2929999999999999</v>
      </c>
      <c r="J104" s="67">
        <v>1.2929999999999999</v>
      </c>
      <c r="K104" s="67">
        <v>1.2929999999999999</v>
      </c>
      <c r="L104" s="67">
        <v>1.2929999999999999</v>
      </c>
      <c r="M104" s="67">
        <v>1.2929999999999999</v>
      </c>
      <c r="N104" s="67">
        <v>1.2929999999999999</v>
      </c>
      <c r="O104" s="67">
        <v>1.2929999999999999</v>
      </c>
      <c r="P104" s="67">
        <v>1.2929999999999999</v>
      </c>
    </row>
    <row r="105" spans="1:16" x14ac:dyDescent="0.25">
      <c r="A105" s="129"/>
      <c r="B105" s="47" t="s">
        <v>289</v>
      </c>
      <c r="C105" s="47" t="s">
        <v>211</v>
      </c>
      <c r="D105" s="19" t="s">
        <v>248</v>
      </c>
      <c r="E105" s="129"/>
      <c r="F105" s="129"/>
      <c r="G105" s="67">
        <v>0.89</v>
      </c>
      <c r="H105" s="67">
        <v>0.89</v>
      </c>
      <c r="I105" s="67">
        <v>0.89</v>
      </c>
      <c r="J105" s="67">
        <v>0.89</v>
      </c>
      <c r="K105" s="67">
        <v>0.89</v>
      </c>
      <c r="L105" s="67">
        <v>0.89</v>
      </c>
      <c r="M105" s="67">
        <v>0.89</v>
      </c>
      <c r="N105" s="67">
        <v>0.89</v>
      </c>
      <c r="O105" s="67">
        <v>0.89</v>
      </c>
      <c r="P105" s="67">
        <v>0.89</v>
      </c>
    </row>
    <row r="106" spans="1:16" ht="30" x14ac:dyDescent="0.25">
      <c r="A106" s="129"/>
      <c r="B106" s="46" t="s">
        <v>210</v>
      </c>
      <c r="C106" s="47" t="s">
        <v>211</v>
      </c>
      <c r="D106" s="19" t="s">
        <v>249</v>
      </c>
      <c r="E106" s="129"/>
      <c r="F106" s="129"/>
      <c r="G106" s="67"/>
      <c r="H106" s="67">
        <v>1.101</v>
      </c>
      <c r="I106" s="67">
        <v>1.101</v>
      </c>
      <c r="J106" s="67">
        <v>1.101</v>
      </c>
      <c r="K106" s="67">
        <v>1.101</v>
      </c>
      <c r="L106" s="67">
        <v>1.101</v>
      </c>
      <c r="M106" s="67">
        <v>1.101</v>
      </c>
      <c r="N106" s="67">
        <v>1.101</v>
      </c>
      <c r="O106" s="67">
        <v>1.101</v>
      </c>
      <c r="P106" s="67">
        <v>1.101</v>
      </c>
    </row>
    <row r="107" spans="1:16" x14ac:dyDescent="0.25">
      <c r="A107" s="129"/>
      <c r="B107" s="47" t="s">
        <v>212</v>
      </c>
      <c r="C107" s="47" t="s">
        <v>211</v>
      </c>
      <c r="D107" s="19" t="s">
        <v>250</v>
      </c>
      <c r="E107" s="129"/>
      <c r="F107" s="129"/>
      <c r="G107" s="67"/>
      <c r="H107" s="67"/>
      <c r="I107" s="67">
        <v>1.25</v>
      </c>
      <c r="J107" s="67">
        <v>1.25</v>
      </c>
      <c r="K107" s="67">
        <v>1.25</v>
      </c>
      <c r="L107" s="67">
        <v>1.25</v>
      </c>
      <c r="M107" s="67">
        <v>1.25</v>
      </c>
      <c r="N107" s="67">
        <v>1.25</v>
      </c>
      <c r="O107" s="67">
        <v>1.25</v>
      </c>
      <c r="P107" s="67">
        <v>1.25</v>
      </c>
    </row>
    <row r="108" spans="1:16" ht="30" x14ac:dyDescent="0.25">
      <c r="A108" s="129"/>
      <c r="B108" s="46" t="s">
        <v>210</v>
      </c>
      <c r="C108" s="47" t="s">
        <v>211</v>
      </c>
      <c r="D108" s="19" t="s">
        <v>153</v>
      </c>
      <c r="E108" s="129"/>
      <c r="F108" s="129"/>
      <c r="G108" s="67"/>
      <c r="H108" s="67"/>
      <c r="I108" s="67">
        <v>0.97</v>
      </c>
      <c r="J108" s="67">
        <v>0.97</v>
      </c>
      <c r="K108" s="67">
        <v>0.97</v>
      </c>
      <c r="L108" s="67">
        <v>0.97</v>
      </c>
      <c r="M108" s="67">
        <v>0.97</v>
      </c>
      <c r="N108" s="67">
        <v>0.97</v>
      </c>
      <c r="O108" s="67">
        <v>0.97</v>
      </c>
      <c r="P108" s="67">
        <v>0.97</v>
      </c>
    </row>
    <row r="109" spans="1:16" x14ac:dyDescent="0.25">
      <c r="A109" s="129"/>
      <c r="B109" s="46" t="s">
        <v>213</v>
      </c>
      <c r="C109" s="47" t="s">
        <v>211</v>
      </c>
      <c r="D109" s="19" t="s">
        <v>44</v>
      </c>
      <c r="E109" s="129"/>
      <c r="F109" s="129"/>
      <c r="G109" s="67"/>
      <c r="H109" s="67"/>
      <c r="I109" s="67"/>
      <c r="J109" s="67">
        <v>1.1759999999999999</v>
      </c>
      <c r="K109" s="67">
        <v>1.1759999999999999</v>
      </c>
      <c r="L109" s="67">
        <v>1.1759999999999999</v>
      </c>
      <c r="M109" s="67">
        <v>1.1759999999999999</v>
      </c>
      <c r="N109" s="67">
        <v>1.1759999999999999</v>
      </c>
      <c r="O109" s="67">
        <v>1.1759999999999999</v>
      </c>
      <c r="P109" s="67">
        <v>1.1759999999999999</v>
      </c>
    </row>
    <row r="110" spans="1:16" x14ac:dyDescent="0.25">
      <c r="A110" s="129"/>
      <c r="B110" s="46" t="s">
        <v>214</v>
      </c>
      <c r="C110" s="47" t="s">
        <v>211</v>
      </c>
      <c r="D110" s="19" t="s">
        <v>159</v>
      </c>
      <c r="E110" s="129"/>
      <c r="F110" s="129"/>
      <c r="G110" s="67"/>
      <c r="H110" s="67"/>
      <c r="I110" s="67"/>
      <c r="J110" s="67"/>
      <c r="K110" s="67">
        <v>2.15</v>
      </c>
      <c r="L110" s="67">
        <v>2.15</v>
      </c>
      <c r="M110" s="67">
        <v>2.15</v>
      </c>
      <c r="N110" s="67">
        <v>2.15</v>
      </c>
      <c r="O110" s="67">
        <v>2.15</v>
      </c>
      <c r="P110" s="67">
        <v>2.15</v>
      </c>
    </row>
    <row r="111" spans="1:16" x14ac:dyDescent="0.25">
      <c r="A111" s="129"/>
      <c r="B111" s="46" t="s">
        <v>214</v>
      </c>
      <c r="C111" s="47" t="s">
        <v>211</v>
      </c>
      <c r="D111" s="19" t="s">
        <v>251</v>
      </c>
      <c r="E111" s="129"/>
      <c r="F111" s="129"/>
      <c r="G111" s="67"/>
      <c r="H111" s="67"/>
      <c r="I111" s="67"/>
      <c r="J111" s="67"/>
      <c r="K111" s="67"/>
      <c r="L111" s="67">
        <v>2.9</v>
      </c>
      <c r="M111" s="67">
        <v>2.9</v>
      </c>
      <c r="N111" s="67">
        <v>2.9</v>
      </c>
      <c r="O111" s="67">
        <v>2.9</v>
      </c>
      <c r="P111" s="67">
        <v>2.9</v>
      </c>
    </row>
    <row r="112" spans="1:16" ht="30" x14ac:dyDescent="0.25">
      <c r="A112" s="129"/>
      <c r="B112" s="46" t="s">
        <v>215</v>
      </c>
      <c r="C112" s="47" t="s">
        <v>211</v>
      </c>
      <c r="D112" s="19" t="s">
        <v>252</v>
      </c>
      <c r="E112" s="129"/>
      <c r="F112" s="129"/>
      <c r="G112" s="67"/>
      <c r="H112" s="67"/>
      <c r="I112" s="67"/>
      <c r="J112" s="67"/>
      <c r="K112" s="67"/>
      <c r="L112" s="67"/>
      <c r="M112" s="67">
        <v>1.36</v>
      </c>
      <c r="N112" s="67">
        <v>1.36</v>
      </c>
      <c r="O112" s="67">
        <v>1.36</v>
      </c>
      <c r="P112" s="67">
        <v>1.36</v>
      </c>
    </row>
    <row r="113" spans="1:16" ht="30" x14ac:dyDescent="0.25">
      <c r="A113" s="129"/>
      <c r="B113" s="46" t="s">
        <v>210</v>
      </c>
      <c r="C113" s="47" t="s">
        <v>211</v>
      </c>
      <c r="D113" s="19" t="s">
        <v>253</v>
      </c>
      <c r="E113" s="129"/>
      <c r="F113" s="129"/>
      <c r="G113" s="67"/>
      <c r="H113" s="67"/>
      <c r="I113" s="67"/>
      <c r="J113" s="67"/>
      <c r="K113" s="67"/>
      <c r="L113" s="67"/>
      <c r="M113" s="67"/>
      <c r="N113" s="67">
        <v>0.7</v>
      </c>
      <c r="O113" s="67">
        <v>0.7</v>
      </c>
      <c r="P113" s="67">
        <v>1.7</v>
      </c>
    </row>
    <row r="114" spans="1:16" ht="30" x14ac:dyDescent="0.25">
      <c r="A114" s="129"/>
      <c r="B114" s="46" t="s">
        <v>215</v>
      </c>
      <c r="C114" s="47" t="s">
        <v>211</v>
      </c>
      <c r="D114" s="19" t="s">
        <v>254</v>
      </c>
      <c r="E114" s="129"/>
      <c r="F114" s="129"/>
      <c r="G114" s="67"/>
      <c r="H114" s="67"/>
      <c r="I114" s="67"/>
      <c r="J114" s="67"/>
      <c r="K114" s="67"/>
      <c r="L114" s="67"/>
      <c r="M114" s="67"/>
      <c r="N114" s="67"/>
      <c r="O114" s="67"/>
      <c r="P114" s="67">
        <v>0.57999999999999996</v>
      </c>
    </row>
    <row r="115" spans="1:16" ht="30" x14ac:dyDescent="0.25">
      <c r="A115" s="129"/>
      <c r="B115" s="46" t="s">
        <v>210</v>
      </c>
      <c r="C115" s="47" t="s">
        <v>211</v>
      </c>
      <c r="D115" s="19" t="s">
        <v>255</v>
      </c>
      <c r="E115" s="129"/>
      <c r="F115" s="129"/>
      <c r="G115" s="67"/>
      <c r="H115" s="67"/>
      <c r="I115" s="67"/>
      <c r="J115" s="67"/>
      <c r="K115" s="67"/>
      <c r="L115" s="67"/>
      <c r="M115" s="67"/>
      <c r="N115" s="67"/>
      <c r="O115" s="67">
        <v>0.9</v>
      </c>
      <c r="P115" s="67">
        <v>0.9</v>
      </c>
    </row>
    <row r="116" spans="1:16" x14ac:dyDescent="0.25">
      <c r="A116" s="129"/>
      <c r="B116" s="46" t="s">
        <v>216</v>
      </c>
      <c r="C116" s="47" t="s">
        <v>211</v>
      </c>
      <c r="D116" s="19" t="s">
        <v>256</v>
      </c>
      <c r="E116" s="130"/>
      <c r="F116" s="130"/>
      <c r="G116" s="67"/>
      <c r="H116" s="67"/>
      <c r="I116" s="67"/>
      <c r="J116" s="67"/>
      <c r="K116" s="67"/>
      <c r="L116" s="67"/>
      <c r="M116" s="67"/>
      <c r="N116" s="67"/>
      <c r="O116" s="67">
        <v>1.23</v>
      </c>
      <c r="P116" s="67">
        <v>1.23</v>
      </c>
    </row>
    <row r="117" spans="1:16" x14ac:dyDescent="0.25">
      <c r="A117" s="129"/>
      <c r="B117" s="85" t="s">
        <v>217</v>
      </c>
      <c r="C117" s="85"/>
      <c r="D117" s="85"/>
      <c r="E117" s="85"/>
      <c r="F117" s="8" t="s">
        <v>16</v>
      </c>
      <c r="G117" s="43">
        <f t="shared" ref="G117:O117" si="28">SUM(G104:G116)</f>
        <v>2.1829999999999998</v>
      </c>
      <c r="H117" s="43">
        <f t="shared" si="28"/>
        <v>3.2839999999999998</v>
      </c>
      <c r="I117" s="43">
        <f t="shared" si="28"/>
        <v>5.5039999999999996</v>
      </c>
      <c r="J117" s="43">
        <f t="shared" si="28"/>
        <v>6.68</v>
      </c>
      <c r="K117" s="43">
        <f t="shared" si="28"/>
        <v>8.83</v>
      </c>
      <c r="L117" s="43">
        <f t="shared" si="28"/>
        <v>11.73</v>
      </c>
      <c r="M117" s="43">
        <f t="shared" si="28"/>
        <v>13.09</v>
      </c>
      <c r="N117" s="43">
        <f t="shared" si="28"/>
        <v>13.79</v>
      </c>
      <c r="O117" s="43">
        <f t="shared" si="28"/>
        <v>15.92</v>
      </c>
      <c r="P117" s="43">
        <f>SUM(P104:P116)</f>
        <v>17.5</v>
      </c>
    </row>
    <row r="118" spans="1:16" x14ac:dyDescent="0.25">
      <c r="A118" s="129"/>
      <c r="B118" s="85"/>
      <c r="C118" s="85"/>
      <c r="D118" s="85"/>
      <c r="E118" s="85"/>
      <c r="F118" s="8" t="s">
        <v>22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</row>
    <row r="119" spans="1:16" x14ac:dyDescent="0.25">
      <c r="A119" s="129"/>
      <c r="B119" s="85"/>
      <c r="C119" s="85"/>
      <c r="D119" s="85"/>
      <c r="E119" s="85"/>
      <c r="F119" s="8" t="s">
        <v>23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</row>
    <row r="120" spans="1:16" x14ac:dyDescent="0.25">
      <c r="A120" s="129"/>
      <c r="B120" s="85"/>
      <c r="C120" s="85"/>
      <c r="D120" s="85"/>
      <c r="E120" s="85"/>
      <c r="F120" s="8" t="s">
        <v>17</v>
      </c>
      <c r="G120" s="10">
        <f t="shared" ref="G120:O120" si="29">G117</f>
        <v>2.1829999999999998</v>
      </c>
      <c r="H120" s="10">
        <f t="shared" si="29"/>
        <v>3.2839999999999998</v>
      </c>
      <c r="I120" s="10">
        <f t="shared" si="29"/>
        <v>5.5039999999999996</v>
      </c>
      <c r="J120" s="10">
        <f t="shared" si="29"/>
        <v>6.68</v>
      </c>
      <c r="K120" s="10">
        <f t="shared" si="29"/>
        <v>8.83</v>
      </c>
      <c r="L120" s="10">
        <f t="shared" si="29"/>
        <v>11.73</v>
      </c>
      <c r="M120" s="10">
        <f t="shared" si="29"/>
        <v>13.09</v>
      </c>
      <c r="N120" s="10">
        <f t="shared" si="29"/>
        <v>13.79</v>
      </c>
      <c r="O120" s="10">
        <f t="shared" si="29"/>
        <v>15.92</v>
      </c>
      <c r="P120" s="10">
        <f>P117</f>
        <v>17.5</v>
      </c>
    </row>
    <row r="121" spans="1:16" x14ac:dyDescent="0.25">
      <c r="A121" s="129"/>
      <c r="B121" s="85"/>
      <c r="C121" s="85"/>
      <c r="D121" s="85"/>
      <c r="E121" s="85"/>
      <c r="F121" s="8" t="s">
        <v>18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</row>
    <row r="122" spans="1:16" ht="15" customHeight="1" x14ac:dyDescent="0.25">
      <c r="A122" s="129"/>
      <c r="B122" s="85" t="s">
        <v>19</v>
      </c>
      <c r="C122" s="85"/>
      <c r="D122" s="85"/>
      <c r="E122" s="85"/>
      <c r="F122" s="8" t="s">
        <v>16</v>
      </c>
      <c r="G122" s="10">
        <f t="shared" ref="G122:O122" si="30">G117</f>
        <v>2.1829999999999998</v>
      </c>
      <c r="H122" s="10">
        <f t="shared" si="30"/>
        <v>3.2839999999999998</v>
      </c>
      <c r="I122" s="10">
        <f t="shared" si="30"/>
        <v>5.5039999999999996</v>
      </c>
      <c r="J122" s="10">
        <f t="shared" si="30"/>
        <v>6.68</v>
      </c>
      <c r="K122" s="10">
        <f t="shared" si="30"/>
        <v>8.83</v>
      </c>
      <c r="L122" s="10">
        <f t="shared" si="30"/>
        <v>11.73</v>
      </c>
      <c r="M122" s="10">
        <f t="shared" si="30"/>
        <v>13.09</v>
      </c>
      <c r="N122" s="10">
        <f t="shared" si="30"/>
        <v>13.79</v>
      </c>
      <c r="O122" s="10">
        <f t="shared" si="30"/>
        <v>15.92</v>
      </c>
      <c r="P122" s="10">
        <f>P117</f>
        <v>17.5</v>
      </c>
    </row>
    <row r="123" spans="1:16" x14ac:dyDescent="0.25">
      <c r="A123" s="129"/>
      <c r="B123" s="85"/>
      <c r="C123" s="85"/>
      <c r="D123" s="85"/>
      <c r="E123" s="85"/>
      <c r="F123" s="8" t="s">
        <v>22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</row>
    <row r="124" spans="1:16" x14ac:dyDescent="0.25">
      <c r="A124" s="129"/>
      <c r="B124" s="85"/>
      <c r="C124" s="85"/>
      <c r="D124" s="85"/>
      <c r="E124" s="85"/>
      <c r="F124" s="8" t="s">
        <v>23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</row>
    <row r="125" spans="1:16" x14ac:dyDescent="0.25">
      <c r="A125" s="129"/>
      <c r="B125" s="85"/>
      <c r="C125" s="85"/>
      <c r="D125" s="85"/>
      <c r="E125" s="85"/>
      <c r="F125" s="8" t="s">
        <v>17</v>
      </c>
      <c r="G125" s="10">
        <f t="shared" ref="G125:O125" si="31">G122</f>
        <v>2.1829999999999998</v>
      </c>
      <c r="H125" s="10">
        <f t="shared" si="31"/>
        <v>3.2839999999999998</v>
      </c>
      <c r="I125" s="10">
        <f t="shared" si="31"/>
        <v>5.5039999999999996</v>
      </c>
      <c r="J125" s="10">
        <f t="shared" si="31"/>
        <v>6.68</v>
      </c>
      <c r="K125" s="10">
        <f t="shared" si="31"/>
        <v>8.83</v>
      </c>
      <c r="L125" s="10">
        <f t="shared" si="31"/>
        <v>11.73</v>
      </c>
      <c r="M125" s="10">
        <f t="shared" si="31"/>
        <v>13.09</v>
      </c>
      <c r="N125" s="10">
        <f t="shared" si="31"/>
        <v>13.79</v>
      </c>
      <c r="O125" s="10">
        <f t="shared" si="31"/>
        <v>15.92</v>
      </c>
      <c r="P125" s="10">
        <f>P122</f>
        <v>17.5</v>
      </c>
    </row>
    <row r="126" spans="1:16" x14ac:dyDescent="0.25">
      <c r="A126" s="130"/>
      <c r="B126" s="85"/>
      <c r="C126" s="85"/>
      <c r="D126" s="85"/>
      <c r="E126" s="85"/>
      <c r="F126" s="8" t="s">
        <v>18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</row>
    <row r="127" spans="1:16" s="12" customFormat="1" ht="38.25" x14ac:dyDescent="0.25">
      <c r="A127" s="82">
        <v>9</v>
      </c>
      <c r="B127" s="108" t="s">
        <v>80</v>
      </c>
      <c r="C127" s="20" t="s">
        <v>93</v>
      </c>
      <c r="D127" s="20" t="s">
        <v>265</v>
      </c>
      <c r="E127" s="48" t="s">
        <v>82</v>
      </c>
      <c r="F127" s="20" t="s">
        <v>22</v>
      </c>
      <c r="G127" s="49"/>
      <c r="H127" s="49"/>
      <c r="I127" s="49">
        <v>3.4</v>
      </c>
      <c r="J127" s="49">
        <v>3.4</v>
      </c>
      <c r="K127" s="49">
        <v>3.4</v>
      </c>
      <c r="L127" s="49">
        <v>3.4</v>
      </c>
      <c r="M127" s="49">
        <v>3.4</v>
      </c>
      <c r="N127" s="49">
        <v>3.4</v>
      </c>
      <c r="O127" s="49">
        <v>3.4</v>
      </c>
      <c r="P127" s="49">
        <v>3.4</v>
      </c>
    </row>
    <row r="128" spans="1:16" s="12" customFormat="1" ht="38.25" x14ac:dyDescent="0.25">
      <c r="A128" s="83"/>
      <c r="B128" s="101"/>
      <c r="C128" s="33" t="s">
        <v>93</v>
      </c>
      <c r="D128" s="33" t="s">
        <v>264</v>
      </c>
      <c r="E128" s="48" t="s">
        <v>82</v>
      </c>
      <c r="F128" s="20" t="s">
        <v>22</v>
      </c>
      <c r="G128" s="50"/>
      <c r="H128" s="50"/>
      <c r="I128" s="50">
        <v>2.4</v>
      </c>
      <c r="J128" s="50">
        <v>2.4</v>
      </c>
      <c r="K128" s="50">
        <v>2.4</v>
      </c>
      <c r="L128" s="50">
        <v>2.4</v>
      </c>
      <c r="M128" s="50">
        <v>2.4</v>
      </c>
      <c r="N128" s="50">
        <v>2.4</v>
      </c>
      <c r="O128" s="50">
        <v>2.4</v>
      </c>
      <c r="P128" s="50">
        <v>2.4</v>
      </c>
    </row>
    <row r="129" spans="1:16" s="12" customFormat="1" ht="15" customHeight="1" x14ac:dyDescent="0.25">
      <c r="A129" s="83"/>
      <c r="B129" s="108" t="s">
        <v>83</v>
      </c>
      <c r="C129" s="51" t="s">
        <v>81</v>
      </c>
      <c r="D129" s="51" t="s">
        <v>84</v>
      </c>
      <c r="E129" s="48" t="s">
        <v>40</v>
      </c>
      <c r="F129" s="20" t="s">
        <v>22</v>
      </c>
      <c r="G129" s="68"/>
      <c r="H129" s="68"/>
      <c r="I129" s="68">
        <v>0.45</v>
      </c>
      <c r="J129" s="68">
        <v>0.45</v>
      </c>
      <c r="K129" s="68">
        <v>0.45</v>
      </c>
      <c r="L129" s="68">
        <v>0.45</v>
      </c>
      <c r="M129" s="68">
        <v>0.45</v>
      </c>
      <c r="N129" s="68">
        <v>0.45</v>
      </c>
      <c r="O129" s="68">
        <v>0.45</v>
      </c>
      <c r="P129" s="68">
        <v>0.45</v>
      </c>
    </row>
    <row r="130" spans="1:16" s="12" customFormat="1" x14ac:dyDescent="0.25">
      <c r="A130" s="83"/>
      <c r="B130" s="108"/>
      <c r="C130" s="52" t="s">
        <v>96</v>
      </c>
      <c r="D130" s="52" t="s">
        <v>102</v>
      </c>
      <c r="E130" s="48" t="s">
        <v>77</v>
      </c>
      <c r="F130" s="20" t="s">
        <v>23</v>
      </c>
      <c r="G130" s="68"/>
      <c r="H130" s="68"/>
      <c r="I130" s="68">
        <v>0.3</v>
      </c>
      <c r="J130" s="68">
        <v>0.3</v>
      </c>
      <c r="K130" s="68">
        <v>0.3</v>
      </c>
      <c r="L130" s="68">
        <v>0.3</v>
      </c>
      <c r="M130" s="68">
        <v>0.3</v>
      </c>
      <c r="N130" s="68">
        <v>0.3</v>
      </c>
      <c r="O130" s="68">
        <v>0.3</v>
      </c>
      <c r="P130" s="68">
        <v>0.3</v>
      </c>
    </row>
    <row r="131" spans="1:16" s="12" customFormat="1" ht="38.25" x14ac:dyDescent="0.25">
      <c r="A131" s="83"/>
      <c r="B131" s="35" t="s">
        <v>259</v>
      </c>
      <c r="C131" s="32" t="s">
        <v>93</v>
      </c>
      <c r="D131" s="32" t="s">
        <v>260</v>
      </c>
      <c r="E131" s="48" t="s">
        <v>82</v>
      </c>
      <c r="F131" s="20" t="s">
        <v>22</v>
      </c>
      <c r="G131" s="68"/>
      <c r="H131" s="68"/>
      <c r="I131" s="68">
        <v>0.3</v>
      </c>
      <c r="J131" s="68">
        <v>0.3</v>
      </c>
      <c r="K131" s="68">
        <v>0.3</v>
      </c>
      <c r="L131" s="68">
        <v>0.3</v>
      </c>
      <c r="M131" s="68">
        <v>0.3</v>
      </c>
      <c r="N131" s="68">
        <v>0.3</v>
      </c>
      <c r="O131" s="68">
        <v>0.3</v>
      </c>
      <c r="P131" s="68">
        <v>0.3</v>
      </c>
    </row>
    <row r="132" spans="1:16" s="12" customFormat="1" ht="38.25" x14ac:dyDescent="0.25">
      <c r="A132" s="83"/>
      <c r="B132" s="35" t="s">
        <v>261</v>
      </c>
      <c r="C132" s="30" t="s">
        <v>96</v>
      </c>
      <c r="D132" s="19" t="s">
        <v>85</v>
      </c>
      <c r="E132" s="48" t="s">
        <v>97</v>
      </c>
      <c r="F132" s="20" t="s">
        <v>23</v>
      </c>
      <c r="G132" s="67"/>
      <c r="H132" s="67"/>
      <c r="I132" s="67">
        <v>0.25</v>
      </c>
      <c r="J132" s="67">
        <v>0.25</v>
      </c>
      <c r="K132" s="67">
        <v>0.25</v>
      </c>
      <c r="L132" s="67">
        <v>0.25</v>
      </c>
      <c r="M132" s="67">
        <v>0.25</v>
      </c>
      <c r="N132" s="67">
        <v>0.25</v>
      </c>
      <c r="O132" s="67">
        <v>0.25</v>
      </c>
      <c r="P132" s="67">
        <v>0.25</v>
      </c>
    </row>
    <row r="133" spans="1:16" s="12" customFormat="1" ht="38.25" x14ac:dyDescent="0.25">
      <c r="A133" s="83"/>
      <c r="B133" s="35" t="s">
        <v>262</v>
      </c>
      <c r="C133" s="30" t="s">
        <v>96</v>
      </c>
      <c r="D133" s="31" t="s">
        <v>101</v>
      </c>
      <c r="E133" s="48" t="s">
        <v>97</v>
      </c>
      <c r="F133" s="20" t="s">
        <v>23</v>
      </c>
      <c r="G133" s="67"/>
      <c r="H133" s="67"/>
      <c r="I133" s="67">
        <v>0.5</v>
      </c>
      <c r="J133" s="67">
        <v>0.5</v>
      </c>
      <c r="K133" s="67">
        <v>0.5</v>
      </c>
      <c r="L133" s="67">
        <v>0.5</v>
      </c>
      <c r="M133" s="67">
        <v>0.5</v>
      </c>
      <c r="N133" s="67">
        <v>0.5</v>
      </c>
      <c r="O133" s="67">
        <v>0.5</v>
      </c>
      <c r="P133" s="67">
        <v>0.5</v>
      </c>
    </row>
    <row r="134" spans="1:16" s="12" customFormat="1" ht="38.25" x14ac:dyDescent="0.25">
      <c r="A134" s="83"/>
      <c r="B134" s="35" t="s">
        <v>263</v>
      </c>
      <c r="C134" s="32" t="s">
        <v>96</v>
      </c>
      <c r="D134" s="32" t="s">
        <v>86</v>
      </c>
      <c r="E134" s="48" t="s">
        <v>97</v>
      </c>
      <c r="F134" s="20" t="s">
        <v>23</v>
      </c>
      <c r="G134" s="67"/>
      <c r="H134" s="67"/>
      <c r="I134" s="67">
        <v>0.2</v>
      </c>
      <c r="J134" s="67">
        <v>0.2</v>
      </c>
      <c r="K134" s="67">
        <v>0.2</v>
      </c>
      <c r="L134" s="67">
        <v>0.2</v>
      </c>
      <c r="M134" s="67">
        <v>0.2</v>
      </c>
      <c r="N134" s="67">
        <v>0.2</v>
      </c>
      <c r="O134" s="67">
        <v>0.2</v>
      </c>
      <c r="P134" s="67">
        <v>0.2</v>
      </c>
    </row>
    <row r="135" spans="1:16" s="12" customFormat="1" ht="38.25" x14ac:dyDescent="0.25">
      <c r="A135" s="83"/>
      <c r="B135" s="34" t="s">
        <v>266</v>
      </c>
      <c r="C135" s="32" t="s">
        <v>96</v>
      </c>
      <c r="D135" s="32" t="s">
        <v>87</v>
      </c>
      <c r="E135" s="53" t="s">
        <v>97</v>
      </c>
      <c r="F135" s="20" t="s">
        <v>23</v>
      </c>
      <c r="G135" s="67"/>
      <c r="H135" s="67"/>
      <c r="I135" s="67">
        <v>0.1</v>
      </c>
      <c r="J135" s="67">
        <v>0.1</v>
      </c>
      <c r="K135" s="67">
        <v>0.1</v>
      </c>
      <c r="L135" s="67">
        <v>0.1</v>
      </c>
      <c r="M135" s="67">
        <v>0.1</v>
      </c>
      <c r="N135" s="67">
        <v>0.1</v>
      </c>
      <c r="O135" s="67">
        <v>0.1</v>
      </c>
      <c r="P135" s="67">
        <v>0.1</v>
      </c>
    </row>
    <row r="136" spans="1:16" s="12" customFormat="1" ht="38.25" x14ac:dyDescent="0.25">
      <c r="A136" s="83"/>
      <c r="B136" s="35" t="s">
        <v>267</v>
      </c>
      <c r="C136" s="30" t="s">
        <v>96</v>
      </c>
      <c r="D136" s="30" t="s">
        <v>88</v>
      </c>
      <c r="E136" s="48" t="s">
        <v>97</v>
      </c>
      <c r="F136" s="20" t="s">
        <v>23</v>
      </c>
      <c r="G136" s="67"/>
      <c r="H136" s="67"/>
      <c r="I136" s="67">
        <v>1.3</v>
      </c>
      <c r="J136" s="67">
        <v>1.3</v>
      </c>
      <c r="K136" s="67">
        <v>1.3</v>
      </c>
      <c r="L136" s="67">
        <v>1.3</v>
      </c>
      <c r="M136" s="67">
        <v>1.3</v>
      </c>
      <c r="N136" s="67">
        <v>1.3</v>
      </c>
      <c r="O136" s="67">
        <v>1.3</v>
      </c>
      <c r="P136" s="67">
        <v>1.3</v>
      </c>
    </row>
    <row r="137" spans="1:16" s="12" customFormat="1" ht="38.25" x14ac:dyDescent="0.25">
      <c r="A137" s="83"/>
      <c r="B137" s="35" t="s">
        <v>268</v>
      </c>
      <c r="C137" s="30" t="s">
        <v>96</v>
      </c>
      <c r="D137" s="30" t="s">
        <v>89</v>
      </c>
      <c r="E137" s="53" t="s">
        <v>97</v>
      </c>
      <c r="F137" s="20" t="s">
        <v>23</v>
      </c>
      <c r="G137" s="67"/>
      <c r="H137" s="67"/>
      <c r="I137" s="67">
        <v>2.4E-2</v>
      </c>
      <c r="J137" s="67">
        <v>2.4E-2</v>
      </c>
      <c r="K137" s="67">
        <v>2.4E-2</v>
      </c>
      <c r="L137" s="67">
        <v>2.4E-2</v>
      </c>
      <c r="M137" s="67">
        <v>2.4E-2</v>
      </c>
      <c r="N137" s="67">
        <v>2.4E-2</v>
      </c>
      <c r="O137" s="67">
        <v>2.4E-2</v>
      </c>
      <c r="P137" s="67">
        <v>2.4E-2</v>
      </c>
    </row>
    <row r="138" spans="1:16" s="12" customFormat="1" ht="38.25" x14ac:dyDescent="0.25">
      <c r="A138" s="83"/>
      <c r="B138" s="35" t="s">
        <v>269</v>
      </c>
      <c r="C138" s="30" t="s">
        <v>96</v>
      </c>
      <c r="D138" s="30" t="s">
        <v>90</v>
      </c>
      <c r="E138" s="53" t="s">
        <v>97</v>
      </c>
      <c r="F138" s="20" t="s">
        <v>23</v>
      </c>
      <c r="G138" s="67"/>
      <c r="H138" s="67"/>
      <c r="I138" s="67">
        <v>0.12</v>
      </c>
      <c r="J138" s="67">
        <v>0.12</v>
      </c>
      <c r="K138" s="67">
        <v>0.12</v>
      </c>
      <c r="L138" s="67">
        <v>0.12</v>
      </c>
      <c r="M138" s="67">
        <v>0.12</v>
      </c>
      <c r="N138" s="67">
        <v>0.12</v>
      </c>
      <c r="O138" s="67">
        <v>0.12</v>
      </c>
      <c r="P138" s="67">
        <v>0.12</v>
      </c>
    </row>
    <row r="139" spans="1:16" s="12" customFormat="1" ht="38.25" x14ac:dyDescent="0.25">
      <c r="A139" s="83"/>
      <c r="B139" s="35" t="s">
        <v>270</v>
      </c>
      <c r="C139" s="30" t="s">
        <v>96</v>
      </c>
      <c r="D139" s="30" t="s">
        <v>91</v>
      </c>
      <c r="E139" s="53" t="s">
        <v>97</v>
      </c>
      <c r="F139" s="20" t="s">
        <v>23</v>
      </c>
      <c r="G139" s="67"/>
      <c r="H139" s="67"/>
      <c r="I139" s="67">
        <v>0.35</v>
      </c>
      <c r="J139" s="67">
        <v>0.35</v>
      </c>
      <c r="K139" s="67">
        <v>0.35</v>
      </c>
      <c r="L139" s="67">
        <v>0.35</v>
      </c>
      <c r="M139" s="67">
        <v>0.35</v>
      </c>
      <c r="N139" s="67">
        <v>0.35</v>
      </c>
      <c r="O139" s="67">
        <v>0.35</v>
      </c>
      <c r="P139" s="67">
        <v>0.35</v>
      </c>
    </row>
    <row r="140" spans="1:16" s="12" customFormat="1" ht="38.25" x14ac:dyDescent="0.25">
      <c r="A140" s="83"/>
      <c r="B140" s="35" t="s">
        <v>271</v>
      </c>
      <c r="C140" s="30" t="s">
        <v>96</v>
      </c>
      <c r="D140" s="30" t="s">
        <v>92</v>
      </c>
      <c r="E140" s="53" t="s">
        <v>97</v>
      </c>
      <c r="F140" s="20" t="s">
        <v>23</v>
      </c>
      <c r="G140" s="67"/>
      <c r="H140" s="67"/>
      <c r="I140" s="67">
        <v>0.05</v>
      </c>
      <c r="J140" s="67">
        <v>0.05</v>
      </c>
      <c r="K140" s="67">
        <v>0.05</v>
      </c>
      <c r="L140" s="67">
        <v>0.05</v>
      </c>
      <c r="M140" s="67">
        <v>0.05</v>
      </c>
      <c r="N140" s="67">
        <v>0.05</v>
      </c>
      <c r="O140" s="67">
        <v>0.05</v>
      </c>
      <c r="P140" s="67">
        <v>0.05</v>
      </c>
    </row>
    <row r="141" spans="1:16" s="12" customFormat="1" ht="38.25" x14ac:dyDescent="0.25">
      <c r="A141" s="83"/>
      <c r="B141" s="35" t="s">
        <v>272</v>
      </c>
      <c r="C141" s="30" t="s">
        <v>100</v>
      </c>
      <c r="D141" s="30" t="s">
        <v>103</v>
      </c>
      <c r="E141" s="53" t="s">
        <v>97</v>
      </c>
      <c r="F141" s="20" t="s">
        <v>23</v>
      </c>
      <c r="G141" s="67"/>
      <c r="H141" s="67"/>
      <c r="I141" s="67">
        <v>0.2</v>
      </c>
      <c r="J141" s="67">
        <v>0.2</v>
      </c>
      <c r="K141" s="67">
        <v>0.2</v>
      </c>
      <c r="L141" s="67">
        <v>0.2</v>
      </c>
      <c r="M141" s="67">
        <v>0.2</v>
      </c>
      <c r="N141" s="67">
        <v>0.2</v>
      </c>
      <c r="O141" s="67">
        <v>0.2</v>
      </c>
      <c r="P141" s="67">
        <v>0.2</v>
      </c>
    </row>
    <row r="142" spans="1:16" s="12" customFormat="1" ht="38.25" x14ac:dyDescent="0.25">
      <c r="A142" s="83"/>
      <c r="B142" s="35" t="s">
        <v>273</v>
      </c>
      <c r="C142" s="30" t="s">
        <v>100</v>
      </c>
      <c r="D142" s="30" t="s">
        <v>104</v>
      </c>
      <c r="E142" s="53" t="s">
        <v>97</v>
      </c>
      <c r="F142" s="20" t="s">
        <v>23</v>
      </c>
      <c r="G142" s="67"/>
      <c r="H142" s="67"/>
      <c r="I142" s="67">
        <v>0.09</v>
      </c>
      <c r="J142" s="67">
        <v>0.09</v>
      </c>
      <c r="K142" s="67">
        <v>0.09</v>
      </c>
      <c r="L142" s="67">
        <v>0.09</v>
      </c>
      <c r="M142" s="67">
        <v>0.09</v>
      </c>
      <c r="N142" s="67">
        <v>0.09</v>
      </c>
      <c r="O142" s="67">
        <v>0.09</v>
      </c>
      <c r="P142" s="67">
        <v>0.09</v>
      </c>
    </row>
    <row r="143" spans="1:16" s="12" customFormat="1" x14ac:dyDescent="0.25">
      <c r="A143" s="83"/>
      <c r="B143" s="101" t="s">
        <v>105</v>
      </c>
      <c r="C143" s="30" t="s">
        <v>275</v>
      </c>
      <c r="D143" s="30" t="s">
        <v>276</v>
      </c>
      <c r="E143" s="53" t="s">
        <v>40</v>
      </c>
      <c r="F143" s="33" t="s">
        <v>22</v>
      </c>
      <c r="G143" s="67"/>
      <c r="H143" s="67"/>
      <c r="I143" s="67">
        <v>0.45</v>
      </c>
      <c r="J143" s="67">
        <v>0.45</v>
      </c>
      <c r="K143" s="67">
        <v>0.45</v>
      </c>
      <c r="L143" s="67">
        <v>0.45</v>
      </c>
      <c r="M143" s="67">
        <v>0.45</v>
      </c>
      <c r="N143" s="67">
        <v>0.45</v>
      </c>
      <c r="O143" s="67">
        <v>0.45</v>
      </c>
      <c r="P143" s="67">
        <v>0.45</v>
      </c>
    </row>
    <row r="144" spans="1:16" s="12" customFormat="1" x14ac:dyDescent="0.25">
      <c r="A144" s="83"/>
      <c r="B144" s="120"/>
      <c r="C144" s="30" t="s">
        <v>275</v>
      </c>
      <c r="D144" s="30" t="s">
        <v>277</v>
      </c>
      <c r="E144" s="53" t="s">
        <v>40</v>
      </c>
      <c r="F144" s="33" t="s">
        <v>22</v>
      </c>
      <c r="G144" s="67"/>
      <c r="H144" s="67"/>
      <c r="I144" s="67">
        <v>0.6</v>
      </c>
      <c r="J144" s="67">
        <v>0.6</v>
      </c>
      <c r="K144" s="67">
        <v>0.6</v>
      </c>
      <c r="L144" s="67">
        <v>0.6</v>
      </c>
      <c r="M144" s="67">
        <v>0.6</v>
      </c>
      <c r="N144" s="67">
        <v>0.6</v>
      </c>
      <c r="O144" s="67">
        <v>0.6</v>
      </c>
      <c r="P144" s="67">
        <v>0.6</v>
      </c>
    </row>
    <row r="145" spans="1:16" s="12" customFormat="1" x14ac:dyDescent="0.25">
      <c r="A145" s="83"/>
      <c r="B145" s="102"/>
      <c r="C145" s="30" t="s">
        <v>275</v>
      </c>
      <c r="D145" s="30" t="s">
        <v>278</v>
      </c>
      <c r="E145" s="53" t="s">
        <v>40</v>
      </c>
      <c r="F145" s="33" t="s">
        <v>22</v>
      </c>
      <c r="G145" s="67"/>
      <c r="H145" s="67"/>
      <c r="I145" s="67">
        <v>0.5</v>
      </c>
      <c r="J145" s="67">
        <v>0.5</v>
      </c>
      <c r="K145" s="67">
        <v>0.5</v>
      </c>
      <c r="L145" s="67">
        <v>0.5</v>
      </c>
      <c r="M145" s="67">
        <v>0.5</v>
      </c>
      <c r="N145" s="67">
        <v>0.5</v>
      </c>
      <c r="O145" s="67">
        <v>0.5</v>
      </c>
      <c r="P145" s="67">
        <v>0.5</v>
      </c>
    </row>
    <row r="146" spans="1:16" s="12" customFormat="1" ht="38.25" x14ac:dyDescent="0.25">
      <c r="A146" s="83"/>
      <c r="B146" s="101" t="s">
        <v>303</v>
      </c>
      <c r="C146" s="30" t="s">
        <v>93</v>
      </c>
      <c r="D146" s="30" t="s">
        <v>94</v>
      </c>
      <c r="E146" s="53" t="s">
        <v>82</v>
      </c>
      <c r="F146" s="20" t="s">
        <v>22</v>
      </c>
      <c r="G146" s="67"/>
      <c r="H146" s="67"/>
      <c r="I146" s="67">
        <v>0.5</v>
      </c>
      <c r="J146" s="67">
        <v>0.5</v>
      </c>
      <c r="K146" s="67">
        <v>0.5</v>
      </c>
      <c r="L146" s="67">
        <v>0.5</v>
      </c>
      <c r="M146" s="67">
        <v>0.5</v>
      </c>
      <c r="N146" s="67">
        <v>0.5</v>
      </c>
      <c r="O146" s="67">
        <v>0.5</v>
      </c>
      <c r="P146" s="67">
        <v>0.5</v>
      </c>
    </row>
    <row r="147" spans="1:16" s="12" customFormat="1" ht="38.25" x14ac:dyDescent="0.25">
      <c r="A147" s="83"/>
      <c r="B147" s="102"/>
      <c r="C147" s="30" t="s">
        <v>93</v>
      </c>
      <c r="D147" s="30" t="s">
        <v>95</v>
      </c>
      <c r="E147" s="53" t="s">
        <v>82</v>
      </c>
      <c r="F147" s="20" t="s">
        <v>22</v>
      </c>
      <c r="G147" s="67"/>
      <c r="H147" s="67"/>
      <c r="I147" s="67">
        <v>0.9</v>
      </c>
      <c r="J147" s="67">
        <v>0.9</v>
      </c>
      <c r="K147" s="67">
        <v>0.9</v>
      </c>
      <c r="L147" s="67">
        <v>0.9</v>
      </c>
      <c r="M147" s="67">
        <v>0.9</v>
      </c>
      <c r="N147" s="67">
        <v>0.9</v>
      </c>
      <c r="O147" s="67">
        <v>0.9</v>
      </c>
      <c r="P147" s="67">
        <v>0.9</v>
      </c>
    </row>
    <row r="148" spans="1:16" s="12" customFormat="1" ht="38.25" x14ac:dyDescent="0.25">
      <c r="A148" s="83"/>
      <c r="B148" s="35" t="s">
        <v>304</v>
      </c>
      <c r="C148" s="30" t="s">
        <v>96</v>
      </c>
      <c r="D148" s="30" t="s">
        <v>276</v>
      </c>
      <c r="E148" s="53" t="s">
        <v>97</v>
      </c>
      <c r="F148" s="20" t="s">
        <v>23</v>
      </c>
      <c r="G148" s="67"/>
      <c r="H148" s="67"/>
      <c r="I148" s="67">
        <v>0.5</v>
      </c>
      <c r="J148" s="67">
        <v>0.5</v>
      </c>
      <c r="K148" s="67">
        <v>0.5</v>
      </c>
      <c r="L148" s="67">
        <v>0.5</v>
      </c>
      <c r="M148" s="67">
        <v>0.5</v>
      </c>
      <c r="N148" s="67">
        <v>0.5</v>
      </c>
      <c r="O148" s="67">
        <v>0.5</v>
      </c>
      <c r="P148" s="67">
        <v>0.5</v>
      </c>
    </row>
    <row r="149" spans="1:16" s="12" customFormat="1" ht="38.25" x14ac:dyDescent="0.25">
      <c r="A149" s="83"/>
      <c r="B149" s="35" t="s">
        <v>305</v>
      </c>
      <c r="C149" s="30" t="s">
        <v>96</v>
      </c>
      <c r="D149" s="30" t="s">
        <v>279</v>
      </c>
      <c r="E149" s="53" t="s">
        <v>97</v>
      </c>
      <c r="F149" s="20" t="s">
        <v>23</v>
      </c>
      <c r="G149" s="67"/>
      <c r="H149" s="67"/>
      <c r="I149" s="67">
        <v>0.4</v>
      </c>
      <c r="J149" s="67">
        <v>0.4</v>
      </c>
      <c r="K149" s="67">
        <v>0.4</v>
      </c>
      <c r="L149" s="67">
        <v>0.4</v>
      </c>
      <c r="M149" s="67">
        <v>0.4</v>
      </c>
      <c r="N149" s="67">
        <v>0.4</v>
      </c>
      <c r="O149" s="67">
        <v>0.4</v>
      </c>
      <c r="P149" s="67">
        <v>0.4</v>
      </c>
    </row>
    <row r="150" spans="1:16" s="12" customFormat="1" ht="39" x14ac:dyDescent="0.25">
      <c r="A150" s="83"/>
      <c r="B150" s="101" t="s">
        <v>306</v>
      </c>
      <c r="C150" s="30" t="s">
        <v>96</v>
      </c>
      <c r="D150" s="30" t="s">
        <v>84</v>
      </c>
      <c r="E150" s="54" t="s">
        <v>97</v>
      </c>
      <c r="F150" s="20" t="s">
        <v>23</v>
      </c>
      <c r="G150" s="67"/>
      <c r="H150" s="67"/>
      <c r="I150" s="67">
        <v>1.1000000000000001</v>
      </c>
      <c r="J150" s="67">
        <v>1.1000000000000001</v>
      </c>
      <c r="K150" s="67">
        <v>1.1000000000000001</v>
      </c>
      <c r="L150" s="67">
        <v>1.1000000000000001</v>
      </c>
      <c r="M150" s="67">
        <v>1.1000000000000001</v>
      </c>
      <c r="N150" s="67">
        <v>1.1000000000000001</v>
      </c>
      <c r="O150" s="67">
        <v>1.1000000000000001</v>
      </c>
      <c r="P150" s="67">
        <v>1.1000000000000001</v>
      </c>
    </row>
    <row r="151" spans="1:16" s="12" customFormat="1" ht="39" x14ac:dyDescent="0.25">
      <c r="A151" s="83"/>
      <c r="B151" s="102"/>
      <c r="C151" s="30" t="s">
        <v>96</v>
      </c>
      <c r="D151" s="30" t="s">
        <v>95</v>
      </c>
      <c r="E151" s="54" t="s">
        <v>97</v>
      </c>
      <c r="F151" s="20" t="s">
        <v>23</v>
      </c>
      <c r="G151" s="67"/>
      <c r="H151" s="67"/>
      <c r="I151" s="67">
        <v>0.1</v>
      </c>
      <c r="J151" s="67">
        <v>0.1</v>
      </c>
      <c r="K151" s="67">
        <v>0.1</v>
      </c>
      <c r="L151" s="67">
        <v>0.1</v>
      </c>
      <c r="M151" s="67">
        <v>0.1</v>
      </c>
      <c r="N151" s="67">
        <v>0.1</v>
      </c>
      <c r="O151" s="67">
        <v>0.1</v>
      </c>
      <c r="P151" s="67">
        <v>0.1</v>
      </c>
    </row>
    <row r="152" spans="1:16" s="12" customFormat="1" ht="39" x14ac:dyDescent="0.25">
      <c r="A152" s="83"/>
      <c r="B152" s="101" t="s">
        <v>274</v>
      </c>
      <c r="C152" s="30" t="s">
        <v>96</v>
      </c>
      <c r="D152" s="30" t="s">
        <v>280</v>
      </c>
      <c r="E152" s="54" t="s">
        <v>97</v>
      </c>
      <c r="F152" s="20" t="s">
        <v>23</v>
      </c>
      <c r="G152" s="67"/>
      <c r="H152" s="67"/>
      <c r="I152" s="67">
        <v>0.57999999999999996</v>
      </c>
      <c r="J152" s="67">
        <v>0.57999999999999996</v>
      </c>
      <c r="K152" s="67">
        <v>0.57999999999999996</v>
      </c>
      <c r="L152" s="67">
        <v>0.57999999999999996</v>
      </c>
      <c r="M152" s="67">
        <v>0.57999999999999996</v>
      </c>
      <c r="N152" s="67">
        <v>0.57999999999999996</v>
      </c>
      <c r="O152" s="67">
        <v>0.57999999999999996</v>
      </c>
      <c r="P152" s="67">
        <v>0.57999999999999996</v>
      </c>
    </row>
    <row r="153" spans="1:16" s="12" customFormat="1" ht="25.5" x14ac:dyDescent="0.25">
      <c r="A153" s="83"/>
      <c r="B153" s="102"/>
      <c r="C153" s="30" t="s">
        <v>106</v>
      </c>
      <c r="D153" s="30" t="s">
        <v>281</v>
      </c>
      <c r="E153" s="53" t="s">
        <v>283</v>
      </c>
      <c r="F153" s="33" t="s">
        <v>22</v>
      </c>
      <c r="G153" s="67"/>
      <c r="H153" s="67"/>
      <c r="I153" s="67">
        <v>0.6</v>
      </c>
      <c r="J153" s="67">
        <v>0.6</v>
      </c>
      <c r="K153" s="67">
        <v>0.6</v>
      </c>
      <c r="L153" s="67">
        <v>0.6</v>
      </c>
      <c r="M153" s="67">
        <v>0.6</v>
      </c>
      <c r="N153" s="67">
        <v>0.6</v>
      </c>
      <c r="O153" s="67">
        <v>0.6</v>
      </c>
      <c r="P153" s="67">
        <v>0.6</v>
      </c>
    </row>
    <row r="154" spans="1:16" s="12" customFormat="1" ht="38.25" x14ac:dyDescent="0.25">
      <c r="A154" s="83"/>
      <c r="B154" s="35" t="s">
        <v>98</v>
      </c>
      <c r="C154" s="30" t="s">
        <v>93</v>
      </c>
      <c r="D154" s="32" t="s">
        <v>282</v>
      </c>
      <c r="E154" s="53" t="s">
        <v>82</v>
      </c>
      <c r="F154" s="33" t="s">
        <v>22</v>
      </c>
      <c r="G154" s="67"/>
      <c r="H154" s="67"/>
      <c r="I154" s="67">
        <v>0.11</v>
      </c>
      <c r="J154" s="67">
        <v>0.11</v>
      </c>
      <c r="K154" s="67">
        <v>0.11</v>
      </c>
      <c r="L154" s="67">
        <v>0.11</v>
      </c>
      <c r="M154" s="67">
        <v>0.11</v>
      </c>
      <c r="N154" s="67">
        <v>0.11</v>
      </c>
      <c r="O154" s="67">
        <v>0.11</v>
      </c>
      <c r="P154" s="67">
        <v>0.11</v>
      </c>
    </row>
    <row r="155" spans="1:16" s="12" customFormat="1" ht="15" customHeight="1" x14ac:dyDescent="0.25">
      <c r="A155" s="83"/>
      <c r="B155" s="69" t="s">
        <v>99</v>
      </c>
      <c r="C155" s="70"/>
      <c r="D155" s="70"/>
      <c r="E155" s="71"/>
      <c r="F155" s="8" t="s">
        <v>16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</row>
    <row r="156" spans="1:16" s="12" customFormat="1" x14ac:dyDescent="0.25">
      <c r="A156" s="83"/>
      <c r="B156" s="72"/>
      <c r="C156" s="73"/>
      <c r="D156" s="73"/>
      <c r="E156" s="74"/>
      <c r="F156" s="8" t="s">
        <v>22</v>
      </c>
      <c r="G156" s="10">
        <f t="shared" ref="G156:P156" si="32">G154+G153++G145+G144+G143+G131+G129+G128+G127+G146+G147</f>
        <v>0</v>
      </c>
      <c r="H156" s="10">
        <f t="shared" si="32"/>
        <v>0</v>
      </c>
      <c r="I156" s="10">
        <f t="shared" si="32"/>
        <v>10.210000000000001</v>
      </c>
      <c r="J156" s="10">
        <f t="shared" si="32"/>
        <v>10.210000000000001</v>
      </c>
      <c r="K156" s="10">
        <f t="shared" si="32"/>
        <v>10.210000000000001</v>
      </c>
      <c r="L156" s="10">
        <f t="shared" si="32"/>
        <v>10.210000000000001</v>
      </c>
      <c r="M156" s="10">
        <f t="shared" si="32"/>
        <v>10.210000000000001</v>
      </c>
      <c r="N156" s="10">
        <f t="shared" si="32"/>
        <v>10.210000000000001</v>
      </c>
      <c r="O156" s="10">
        <f t="shared" si="32"/>
        <v>10.210000000000001</v>
      </c>
      <c r="P156" s="10">
        <f t="shared" si="32"/>
        <v>10.210000000000001</v>
      </c>
    </row>
    <row r="157" spans="1:16" s="12" customFormat="1" x14ac:dyDescent="0.25">
      <c r="A157" s="83"/>
      <c r="B157" s="72"/>
      <c r="C157" s="73"/>
      <c r="D157" s="73"/>
      <c r="E157" s="74"/>
      <c r="F157" s="8" t="s">
        <v>23</v>
      </c>
      <c r="G157" s="43">
        <f t="shared" ref="G157:O157" si="33">G152+G151+G150+G149+G148+G142+G141+G140+G139+G138+G137+G136+G135+G134+G133+G132+G130</f>
        <v>0</v>
      </c>
      <c r="H157" s="43">
        <f t="shared" si="33"/>
        <v>0</v>
      </c>
      <c r="I157" s="43">
        <f t="shared" si="33"/>
        <v>6.1639999999999997</v>
      </c>
      <c r="J157" s="43">
        <f t="shared" si="33"/>
        <v>6.1639999999999997</v>
      </c>
      <c r="K157" s="43">
        <f t="shared" si="33"/>
        <v>6.1639999999999997</v>
      </c>
      <c r="L157" s="43">
        <f t="shared" si="33"/>
        <v>6.1639999999999997</v>
      </c>
      <c r="M157" s="43">
        <f t="shared" si="33"/>
        <v>6.1639999999999997</v>
      </c>
      <c r="N157" s="43">
        <f t="shared" si="33"/>
        <v>6.1639999999999997</v>
      </c>
      <c r="O157" s="43">
        <f t="shared" si="33"/>
        <v>6.1639999999999997</v>
      </c>
      <c r="P157" s="43">
        <f>P152+P151+P150+P149+P148+P142+P141+P140+P139+P138+P137+P136+P135+P134+P133+P132+P130</f>
        <v>6.1639999999999997</v>
      </c>
    </row>
    <row r="158" spans="1:16" s="12" customFormat="1" x14ac:dyDescent="0.25">
      <c r="A158" s="83"/>
      <c r="B158" s="72"/>
      <c r="C158" s="73"/>
      <c r="D158" s="73"/>
      <c r="E158" s="74"/>
      <c r="F158" s="8" t="s">
        <v>17</v>
      </c>
      <c r="G158" s="10">
        <f t="shared" ref="G158:O158" si="34">G156+G157</f>
        <v>0</v>
      </c>
      <c r="H158" s="10">
        <f t="shared" si="34"/>
        <v>0</v>
      </c>
      <c r="I158" s="10">
        <f t="shared" si="34"/>
        <v>16.374000000000002</v>
      </c>
      <c r="J158" s="10">
        <f t="shared" si="34"/>
        <v>16.374000000000002</v>
      </c>
      <c r="K158" s="10">
        <f t="shared" si="34"/>
        <v>16.374000000000002</v>
      </c>
      <c r="L158" s="10">
        <f t="shared" si="34"/>
        <v>16.374000000000002</v>
      </c>
      <c r="M158" s="10">
        <f t="shared" si="34"/>
        <v>16.374000000000002</v>
      </c>
      <c r="N158" s="10">
        <f t="shared" si="34"/>
        <v>16.374000000000002</v>
      </c>
      <c r="O158" s="10">
        <f t="shared" si="34"/>
        <v>16.374000000000002</v>
      </c>
      <c r="P158" s="10">
        <f>P156+P157</f>
        <v>16.374000000000002</v>
      </c>
    </row>
    <row r="159" spans="1:16" s="12" customFormat="1" x14ac:dyDescent="0.25">
      <c r="A159" s="83"/>
      <c r="B159" s="75"/>
      <c r="C159" s="76"/>
      <c r="D159" s="76"/>
      <c r="E159" s="77"/>
      <c r="F159" s="8" t="s">
        <v>18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 s="12" customFormat="1" ht="15" customHeight="1" x14ac:dyDescent="0.25">
      <c r="A160" s="83"/>
      <c r="B160" s="69" t="s">
        <v>20</v>
      </c>
      <c r="C160" s="70"/>
      <c r="D160" s="70"/>
      <c r="E160" s="71"/>
      <c r="F160" s="8" t="s">
        <v>16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</row>
    <row r="161" spans="1:16" s="12" customFormat="1" x14ac:dyDescent="0.25">
      <c r="A161" s="83"/>
      <c r="B161" s="72"/>
      <c r="C161" s="73"/>
      <c r="D161" s="73"/>
      <c r="E161" s="74"/>
      <c r="F161" s="8" t="s">
        <v>22</v>
      </c>
      <c r="G161" s="10">
        <f t="shared" ref="G161:O162" si="35">G156</f>
        <v>0</v>
      </c>
      <c r="H161" s="10">
        <f t="shared" si="35"/>
        <v>0</v>
      </c>
      <c r="I161" s="10">
        <f t="shared" si="35"/>
        <v>10.210000000000001</v>
      </c>
      <c r="J161" s="10">
        <f t="shared" si="35"/>
        <v>10.210000000000001</v>
      </c>
      <c r="K161" s="10">
        <f t="shared" si="35"/>
        <v>10.210000000000001</v>
      </c>
      <c r="L161" s="10">
        <f t="shared" si="35"/>
        <v>10.210000000000001</v>
      </c>
      <c r="M161" s="10">
        <f t="shared" si="35"/>
        <v>10.210000000000001</v>
      </c>
      <c r="N161" s="10">
        <f t="shared" si="35"/>
        <v>10.210000000000001</v>
      </c>
      <c r="O161" s="10">
        <f t="shared" si="35"/>
        <v>10.210000000000001</v>
      </c>
      <c r="P161" s="10">
        <f>P156</f>
        <v>10.210000000000001</v>
      </c>
    </row>
    <row r="162" spans="1:16" s="12" customFormat="1" x14ac:dyDescent="0.25">
      <c r="A162" s="83"/>
      <c r="B162" s="72"/>
      <c r="C162" s="73"/>
      <c r="D162" s="73"/>
      <c r="E162" s="74"/>
      <c r="F162" s="8" t="s">
        <v>23</v>
      </c>
      <c r="G162" s="43">
        <f t="shared" si="35"/>
        <v>0</v>
      </c>
      <c r="H162" s="43">
        <f t="shared" si="35"/>
        <v>0</v>
      </c>
      <c r="I162" s="43">
        <f t="shared" si="35"/>
        <v>6.1639999999999997</v>
      </c>
      <c r="J162" s="43">
        <f t="shared" si="35"/>
        <v>6.1639999999999997</v>
      </c>
      <c r="K162" s="43">
        <f t="shared" si="35"/>
        <v>6.1639999999999997</v>
      </c>
      <c r="L162" s="43">
        <f t="shared" si="35"/>
        <v>6.1639999999999997</v>
      </c>
      <c r="M162" s="43">
        <f t="shared" si="35"/>
        <v>6.1639999999999997</v>
      </c>
      <c r="N162" s="43">
        <f t="shared" si="35"/>
        <v>6.1639999999999997</v>
      </c>
      <c r="O162" s="43">
        <f t="shared" si="35"/>
        <v>6.1639999999999997</v>
      </c>
      <c r="P162" s="43">
        <f>P157</f>
        <v>6.1639999999999997</v>
      </c>
    </row>
    <row r="163" spans="1:16" s="12" customFormat="1" x14ac:dyDescent="0.25">
      <c r="A163" s="83"/>
      <c r="B163" s="72"/>
      <c r="C163" s="73"/>
      <c r="D163" s="73"/>
      <c r="E163" s="74"/>
      <c r="F163" s="8" t="s">
        <v>17</v>
      </c>
      <c r="G163" s="10">
        <f t="shared" ref="G163:O163" si="36">G158</f>
        <v>0</v>
      </c>
      <c r="H163" s="10">
        <f t="shared" si="36"/>
        <v>0</v>
      </c>
      <c r="I163" s="10">
        <f t="shared" si="36"/>
        <v>16.374000000000002</v>
      </c>
      <c r="J163" s="10">
        <f t="shared" si="36"/>
        <v>16.374000000000002</v>
      </c>
      <c r="K163" s="10">
        <f t="shared" si="36"/>
        <v>16.374000000000002</v>
      </c>
      <c r="L163" s="10">
        <f t="shared" si="36"/>
        <v>16.374000000000002</v>
      </c>
      <c r="M163" s="10">
        <f t="shared" si="36"/>
        <v>16.374000000000002</v>
      </c>
      <c r="N163" s="10">
        <f t="shared" si="36"/>
        <v>16.374000000000002</v>
      </c>
      <c r="O163" s="10">
        <f t="shared" si="36"/>
        <v>16.374000000000002</v>
      </c>
      <c r="P163" s="10">
        <f>P158</f>
        <v>16.374000000000002</v>
      </c>
    </row>
    <row r="164" spans="1:16" s="12" customFormat="1" x14ac:dyDescent="0.25">
      <c r="A164" s="84"/>
      <c r="B164" s="75"/>
      <c r="C164" s="76"/>
      <c r="D164" s="76"/>
      <c r="E164" s="77"/>
      <c r="F164" s="8" t="s">
        <v>18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</row>
    <row r="165" spans="1:16" x14ac:dyDescent="0.25">
      <c r="A165" s="81">
        <v>10</v>
      </c>
      <c r="B165" s="131" t="s">
        <v>58</v>
      </c>
      <c r="C165" s="98" t="s">
        <v>59</v>
      </c>
      <c r="D165" s="20" t="s">
        <v>60</v>
      </c>
      <c r="E165" s="86" t="s">
        <v>40</v>
      </c>
      <c r="F165" s="78" t="s">
        <v>66</v>
      </c>
      <c r="G165" s="55"/>
      <c r="H165" s="55"/>
      <c r="I165" s="55"/>
      <c r="J165" s="55"/>
      <c r="K165" s="55"/>
      <c r="L165" s="55"/>
      <c r="M165" s="55">
        <v>4.1399999999999997</v>
      </c>
      <c r="N165" s="55">
        <v>4.1399999999999997</v>
      </c>
      <c r="O165" s="55">
        <v>4.1399999999999997</v>
      </c>
      <c r="P165" s="55">
        <v>4.1399999999999997</v>
      </c>
    </row>
    <row r="166" spans="1:16" x14ac:dyDescent="0.25">
      <c r="A166" s="81"/>
      <c r="B166" s="131"/>
      <c r="C166" s="99"/>
      <c r="D166" s="20" t="s">
        <v>61</v>
      </c>
      <c r="E166" s="87"/>
      <c r="F166" s="79"/>
      <c r="G166" s="55"/>
      <c r="H166" s="55"/>
      <c r="I166" s="55"/>
      <c r="J166" s="55"/>
      <c r="K166" s="55"/>
      <c r="L166" s="55"/>
      <c r="M166" s="55">
        <v>4</v>
      </c>
      <c r="N166" s="55">
        <v>4</v>
      </c>
      <c r="O166" s="55">
        <v>4</v>
      </c>
      <c r="P166" s="55">
        <v>4</v>
      </c>
    </row>
    <row r="167" spans="1:16" x14ac:dyDescent="0.25">
      <c r="A167" s="81"/>
      <c r="B167" s="131"/>
      <c r="C167" s="99"/>
      <c r="D167" s="20" t="s">
        <v>62</v>
      </c>
      <c r="E167" s="87"/>
      <c r="F167" s="79"/>
      <c r="G167" s="55"/>
      <c r="H167" s="55"/>
      <c r="I167" s="55"/>
      <c r="J167" s="55"/>
      <c r="K167" s="55"/>
      <c r="L167" s="55"/>
      <c r="M167" s="55">
        <v>4</v>
      </c>
      <c r="N167" s="55">
        <v>4</v>
      </c>
      <c r="O167" s="55">
        <v>4</v>
      </c>
      <c r="P167" s="55">
        <v>4</v>
      </c>
    </row>
    <row r="168" spans="1:16" x14ac:dyDescent="0.25">
      <c r="A168" s="81"/>
      <c r="B168" s="131"/>
      <c r="C168" s="99"/>
      <c r="D168" s="20" t="s">
        <v>63</v>
      </c>
      <c r="E168" s="87"/>
      <c r="F168" s="79"/>
      <c r="G168" s="55"/>
      <c r="H168" s="55"/>
      <c r="I168" s="55"/>
      <c r="J168" s="55"/>
      <c r="K168" s="55"/>
      <c r="L168" s="55"/>
      <c r="M168" s="55">
        <v>2.69</v>
      </c>
      <c r="N168" s="55">
        <v>2.69</v>
      </c>
      <c r="O168" s="55">
        <v>2.69</v>
      </c>
      <c r="P168" s="55">
        <v>2.69</v>
      </c>
    </row>
    <row r="169" spans="1:16" x14ac:dyDescent="0.25">
      <c r="A169" s="81"/>
      <c r="B169" s="131"/>
      <c r="C169" s="99"/>
      <c r="D169" s="20" t="s">
        <v>64</v>
      </c>
      <c r="E169" s="87"/>
      <c r="F169" s="79"/>
      <c r="G169" s="55"/>
      <c r="H169" s="55"/>
      <c r="I169" s="55"/>
      <c r="J169" s="55"/>
      <c r="K169" s="55"/>
      <c r="L169" s="55"/>
      <c r="M169" s="55">
        <v>2.91</v>
      </c>
      <c r="N169" s="55">
        <v>2.91</v>
      </c>
      <c r="O169" s="55">
        <v>2.91</v>
      </c>
      <c r="P169" s="55">
        <v>2.91</v>
      </c>
    </row>
    <row r="170" spans="1:16" x14ac:dyDescent="0.25">
      <c r="A170" s="81"/>
      <c r="B170" s="131"/>
      <c r="C170" s="100"/>
      <c r="D170" s="20" t="s">
        <v>208</v>
      </c>
      <c r="E170" s="88"/>
      <c r="F170" s="80"/>
      <c r="G170" s="55"/>
      <c r="H170" s="55"/>
      <c r="I170" s="55"/>
      <c r="J170" s="55"/>
      <c r="K170" s="55"/>
      <c r="L170" s="55"/>
      <c r="M170" s="55">
        <v>2.69</v>
      </c>
      <c r="N170" s="55">
        <v>2.69</v>
      </c>
      <c r="O170" s="55">
        <v>2.69</v>
      </c>
      <c r="P170" s="55">
        <v>2.69</v>
      </c>
    </row>
    <row r="171" spans="1:16" ht="15" customHeight="1" x14ac:dyDescent="0.25">
      <c r="A171" s="81"/>
      <c r="B171" s="89" t="s">
        <v>65</v>
      </c>
      <c r="C171" s="90"/>
      <c r="D171" s="90"/>
      <c r="E171" s="91"/>
      <c r="F171" s="56" t="s">
        <v>16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</row>
    <row r="172" spans="1:16" x14ac:dyDescent="0.25">
      <c r="A172" s="81"/>
      <c r="B172" s="92"/>
      <c r="C172" s="93"/>
      <c r="D172" s="93"/>
      <c r="E172" s="94"/>
      <c r="F172" s="56" t="s">
        <v>22</v>
      </c>
      <c r="G172" s="57">
        <f t="shared" ref="G172:O172" si="37">G165+G166+G167+G169+G168+G170</f>
        <v>0</v>
      </c>
      <c r="H172" s="57">
        <f t="shared" si="37"/>
        <v>0</v>
      </c>
      <c r="I172" s="57">
        <f t="shared" si="37"/>
        <v>0</v>
      </c>
      <c r="J172" s="57">
        <f t="shared" si="37"/>
        <v>0</v>
      </c>
      <c r="K172" s="57">
        <f t="shared" si="37"/>
        <v>0</v>
      </c>
      <c r="L172" s="57">
        <f t="shared" si="37"/>
        <v>0</v>
      </c>
      <c r="M172" s="57">
        <f>M165+M166+M167+M169+M168+M170</f>
        <v>20.430000000000003</v>
      </c>
      <c r="N172" s="57">
        <f t="shared" si="37"/>
        <v>20.430000000000003</v>
      </c>
      <c r="O172" s="57">
        <f t="shared" si="37"/>
        <v>20.430000000000003</v>
      </c>
      <c r="P172" s="57">
        <f>P165+P166+P167+P169+P168+P170</f>
        <v>20.430000000000003</v>
      </c>
    </row>
    <row r="173" spans="1:16" x14ac:dyDescent="0.25">
      <c r="A173" s="81"/>
      <c r="B173" s="92"/>
      <c r="C173" s="93"/>
      <c r="D173" s="93"/>
      <c r="E173" s="94"/>
      <c r="F173" s="56" t="s">
        <v>23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</row>
    <row r="174" spans="1:16" x14ac:dyDescent="0.25">
      <c r="A174" s="81"/>
      <c r="B174" s="92"/>
      <c r="C174" s="93"/>
      <c r="D174" s="93"/>
      <c r="E174" s="94"/>
      <c r="F174" s="56" t="s">
        <v>17</v>
      </c>
      <c r="G174" s="10">
        <f t="shared" ref="G174:O174" si="38">G172</f>
        <v>0</v>
      </c>
      <c r="H174" s="10">
        <f t="shared" si="38"/>
        <v>0</v>
      </c>
      <c r="I174" s="10">
        <f t="shared" si="38"/>
        <v>0</v>
      </c>
      <c r="J174" s="10">
        <f t="shared" si="38"/>
        <v>0</v>
      </c>
      <c r="K174" s="10">
        <f t="shared" si="38"/>
        <v>0</v>
      </c>
      <c r="L174" s="10">
        <f t="shared" si="38"/>
        <v>0</v>
      </c>
      <c r="M174" s="10">
        <f t="shared" si="38"/>
        <v>20.430000000000003</v>
      </c>
      <c r="N174" s="10">
        <f t="shared" si="38"/>
        <v>20.430000000000003</v>
      </c>
      <c r="O174" s="10">
        <f t="shared" si="38"/>
        <v>20.430000000000003</v>
      </c>
      <c r="P174" s="57">
        <f>P172</f>
        <v>20.430000000000003</v>
      </c>
    </row>
    <row r="175" spans="1:16" x14ac:dyDescent="0.25">
      <c r="A175" s="81"/>
      <c r="B175" s="95"/>
      <c r="C175" s="96"/>
      <c r="D175" s="96"/>
      <c r="E175" s="97"/>
      <c r="F175" s="56" t="s">
        <v>18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</row>
    <row r="176" spans="1:16" ht="15" customHeight="1" x14ac:dyDescent="0.25">
      <c r="A176" s="81"/>
      <c r="B176" s="106" t="s">
        <v>20</v>
      </c>
      <c r="C176" s="106"/>
      <c r="D176" s="106"/>
      <c r="E176" s="106"/>
      <c r="F176" s="56" t="s">
        <v>16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</row>
    <row r="177" spans="1:16" x14ac:dyDescent="0.25">
      <c r="A177" s="81"/>
      <c r="B177" s="106"/>
      <c r="C177" s="106"/>
      <c r="D177" s="106"/>
      <c r="E177" s="106"/>
      <c r="F177" s="56" t="s">
        <v>22</v>
      </c>
      <c r="G177" s="10">
        <f t="shared" ref="G177:O177" si="39">G172</f>
        <v>0</v>
      </c>
      <c r="H177" s="10">
        <f t="shared" si="39"/>
        <v>0</v>
      </c>
      <c r="I177" s="10">
        <f t="shared" si="39"/>
        <v>0</v>
      </c>
      <c r="J177" s="10">
        <f t="shared" si="39"/>
        <v>0</v>
      </c>
      <c r="K177" s="10">
        <f t="shared" si="39"/>
        <v>0</v>
      </c>
      <c r="L177" s="10">
        <f t="shared" si="39"/>
        <v>0</v>
      </c>
      <c r="M177" s="10">
        <f t="shared" si="39"/>
        <v>20.430000000000003</v>
      </c>
      <c r="N177" s="10">
        <f t="shared" si="39"/>
        <v>20.430000000000003</v>
      </c>
      <c r="O177" s="10">
        <f t="shared" si="39"/>
        <v>20.430000000000003</v>
      </c>
      <c r="P177" s="57">
        <f>P172</f>
        <v>20.430000000000003</v>
      </c>
    </row>
    <row r="178" spans="1:16" x14ac:dyDescent="0.25">
      <c r="A178" s="81"/>
      <c r="B178" s="106"/>
      <c r="C178" s="106"/>
      <c r="D178" s="106"/>
      <c r="E178" s="106"/>
      <c r="F178" s="56" t="s">
        <v>23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</row>
    <row r="179" spans="1:16" x14ac:dyDescent="0.25">
      <c r="A179" s="81"/>
      <c r="B179" s="106"/>
      <c r="C179" s="106"/>
      <c r="D179" s="106"/>
      <c r="E179" s="106"/>
      <c r="F179" s="56" t="s">
        <v>17</v>
      </c>
      <c r="G179" s="10">
        <f t="shared" ref="G179:O179" si="40">G177</f>
        <v>0</v>
      </c>
      <c r="H179" s="10">
        <f t="shared" si="40"/>
        <v>0</v>
      </c>
      <c r="I179" s="10">
        <f t="shared" si="40"/>
        <v>0</v>
      </c>
      <c r="J179" s="10">
        <f t="shared" si="40"/>
        <v>0</v>
      </c>
      <c r="K179" s="10">
        <f t="shared" si="40"/>
        <v>0</v>
      </c>
      <c r="L179" s="10">
        <f t="shared" si="40"/>
        <v>0</v>
      </c>
      <c r="M179" s="10">
        <f t="shared" si="40"/>
        <v>20.430000000000003</v>
      </c>
      <c r="N179" s="10">
        <f t="shared" si="40"/>
        <v>20.430000000000003</v>
      </c>
      <c r="O179" s="10">
        <f t="shared" si="40"/>
        <v>20.430000000000003</v>
      </c>
      <c r="P179" s="57">
        <f>P177</f>
        <v>20.430000000000003</v>
      </c>
    </row>
    <row r="180" spans="1:16" x14ac:dyDescent="0.25">
      <c r="A180" s="81"/>
      <c r="B180" s="106"/>
      <c r="C180" s="106"/>
      <c r="D180" s="106"/>
      <c r="E180" s="106"/>
      <c r="F180" s="56" t="s">
        <v>18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</row>
    <row r="181" spans="1:16" x14ac:dyDescent="0.25">
      <c r="A181" s="82">
        <v>11</v>
      </c>
      <c r="B181" s="108" t="s">
        <v>239</v>
      </c>
      <c r="C181" s="35" t="s">
        <v>54</v>
      </c>
      <c r="D181" s="32" t="s">
        <v>67</v>
      </c>
      <c r="E181" s="32" t="s">
        <v>68</v>
      </c>
      <c r="F181" s="41" t="s">
        <v>50</v>
      </c>
      <c r="G181" s="68"/>
      <c r="H181" s="68"/>
      <c r="I181" s="68">
        <v>7.5</v>
      </c>
      <c r="J181" s="68">
        <v>7.5</v>
      </c>
      <c r="K181" s="68">
        <v>7.5</v>
      </c>
      <c r="L181" s="68">
        <v>7.5</v>
      </c>
      <c r="M181" s="68">
        <v>7.5</v>
      </c>
      <c r="N181" s="68">
        <v>7.5</v>
      </c>
      <c r="O181" s="68">
        <v>7.5</v>
      </c>
      <c r="P181" s="68">
        <v>7.5</v>
      </c>
    </row>
    <row r="182" spans="1:16" ht="30" x14ac:dyDescent="0.25">
      <c r="A182" s="83"/>
      <c r="B182" s="108"/>
      <c r="C182" s="35" t="s">
        <v>69</v>
      </c>
      <c r="D182" s="32" t="s">
        <v>70</v>
      </c>
      <c r="E182" s="32" t="s">
        <v>40</v>
      </c>
      <c r="F182" s="41" t="s">
        <v>23</v>
      </c>
      <c r="G182" s="68"/>
      <c r="H182" s="68"/>
      <c r="I182" s="68">
        <v>0.3</v>
      </c>
      <c r="J182" s="68">
        <v>0.3</v>
      </c>
      <c r="K182" s="68">
        <v>0.3</v>
      </c>
      <c r="L182" s="68">
        <v>0.3</v>
      </c>
      <c r="M182" s="68">
        <v>0.3</v>
      </c>
      <c r="N182" s="68">
        <v>0.3</v>
      </c>
      <c r="O182" s="68">
        <v>0.3</v>
      </c>
      <c r="P182" s="68">
        <v>0.3</v>
      </c>
    </row>
    <row r="183" spans="1:16" x14ac:dyDescent="0.25">
      <c r="A183" s="83"/>
      <c r="B183" s="85" t="s">
        <v>240</v>
      </c>
      <c r="C183" s="85"/>
      <c r="D183" s="85"/>
      <c r="E183" s="85"/>
      <c r="F183" s="8" t="s">
        <v>16</v>
      </c>
      <c r="G183" s="43">
        <f t="shared" ref="G183:O183" si="41">G181</f>
        <v>0</v>
      </c>
      <c r="H183" s="43">
        <f t="shared" si="41"/>
        <v>0</v>
      </c>
      <c r="I183" s="43">
        <f t="shared" si="41"/>
        <v>7.5</v>
      </c>
      <c r="J183" s="43">
        <f t="shared" si="41"/>
        <v>7.5</v>
      </c>
      <c r="K183" s="43">
        <f t="shared" si="41"/>
        <v>7.5</v>
      </c>
      <c r="L183" s="43">
        <f t="shared" si="41"/>
        <v>7.5</v>
      </c>
      <c r="M183" s="43">
        <f t="shared" si="41"/>
        <v>7.5</v>
      </c>
      <c r="N183" s="43">
        <f t="shared" si="41"/>
        <v>7.5</v>
      </c>
      <c r="O183" s="43">
        <f t="shared" si="41"/>
        <v>7.5</v>
      </c>
      <c r="P183" s="43">
        <f>P181</f>
        <v>7.5</v>
      </c>
    </row>
    <row r="184" spans="1:16" x14ac:dyDescent="0.25">
      <c r="A184" s="83"/>
      <c r="B184" s="85"/>
      <c r="C184" s="85"/>
      <c r="D184" s="85"/>
      <c r="E184" s="85"/>
      <c r="F184" s="8" t="s">
        <v>22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</row>
    <row r="185" spans="1:16" x14ac:dyDescent="0.25">
      <c r="A185" s="83"/>
      <c r="B185" s="85"/>
      <c r="C185" s="85"/>
      <c r="D185" s="85"/>
      <c r="E185" s="85"/>
      <c r="F185" s="8" t="s">
        <v>23</v>
      </c>
      <c r="G185" s="43">
        <f t="shared" ref="G185:O185" si="42">G182</f>
        <v>0</v>
      </c>
      <c r="H185" s="43">
        <f t="shared" si="42"/>
        <v>0</v>
      </c>
      <c r="I185" s="43">
        <f t="shared" si="42"/>
        <v>0.3</v>
      </c>
      <c r="J185" s="43">
        <f t="shared" si="42"/>
        <v>0.3</v>
      </c>
      <c r="K185" s="43">
        <f t="shared" si="42"/>
        <v>0.3</v>
      </c>
      <c r="L185" s="43">
        <f t="shared" si="42"/>
        <v>0.3</v>
      </c>
      <c r="M185" s="43">
        <f t="shared" si="42"/>
        <v>0.3</v>
      </c>
      <c r="N185" s="43">
        <f t="shared" si="42"/>
        <v>0.3</v>
      </c>
      <c r="O185" s="43">
        <f t="shared" si="42"/>
        <v>0.3</v>
      </c>
      <c r="P185" s="43">
        <f>P182</f>
        <v>0.3</v>
      </c>
    </row>
    <row r="186" spans="1:16" x14ac:dyDescent="0.25">
      <c r="A186" s="83"/>
      <c r="B186" s="85"/>
      <c r="C186" s="85"/>
      <c r="D186" s="85"/>
      <c r="E186" s="85"/>
      <c r="F186" s="8" t="s">
        <v>17</v>
      </c>
      <c r="G186" s="43">
        <f t="shared" ref="G186:O186" si="43">G183+G184+G185</f>
        <v>0</v>
      </c>
      <c r="H186" s="43">
        <f t="shared" si="43"/>
        <v>0</v>
      </c>
      <c r="I186" s="43">
        <f t="shared" si="43"/>
        <v>7.8</v>
      </c>
      <c r="J186" s="43">
        <f t="shared" si="43"/>
        <v>7.8</v>
      </c>
      <c r="K186" s="43">
        <f t="shared" si="43"/>
        <v>7.8</v>
      </c>
      <c r="L186" s="43">
        <f t="shared" si="43"/>
        <v>7.8</v>
      </c>
      <c r="M186" s="43">
        <f t="shared" si="43"/>
        <v>7.8</v>
      </c>
      <c r="N186" s="43">
        <f t="shared" si="43"/>
        <v>7.8</v>
      </c>
      <c r="O186" s="43">
        <f t="shared" si="43"/>
        <v>7.8</v>
      </c>
      <c r="P186" s="43">
        <f>P183+P184+P185</f>
        <v>7.8</v>
      </c>
    </row>
    <row r="187" spans="1:16" x14ac:dyDescent="0.25">
      <c r="A187" s="83"/>
      <c r="B187" s="85"/>
      <c r="C187" s="85"/>
      <c r="D187" s="85"/>
      <c r="E187" s="85"/>
      <c r="F187" s="8" t="s">
        <v>18</v>
      </c>
      <c r="G187" s="43">
        <f t="shared" ref="G187:O187" si="44">G181</f>
        <v>0</v>
      </c>
      <c r="H187" s="43">
        <f t="shared" si="44"/>
        <v>0</v>
      </c>
      <c r="I187" s="43">
        <f t="shared" si="44"/>
        <v>7.5</v>
      </c>
      <c r="J187" s="43">
        <f t="shared" si="44"/>
        <v>7.5</v>
      </c>
      <c r="K187" s="43">
        <f t="shared" si="44"/>
        <v>7.5</v>
      </c>
      <c r="L187" s="43">
        <f t="shared" si="44"/>
        <v>7.5</v>
      </c>
      <c r="M187" s="43">
        <f t="shared" si="44"/>
        <v>7.5</v>
      </c>
      <c r="N187" s="43">
        <f t="shared" si="44"/>
        <v>7.5</v>
      </c>
      <c r="O187" s="43">
        <f t="shared" si="44"/>
        <v>7.5</v>
      </c>
      <c r="P187" s="43">
        <f>P181</f>
        <v>7.5</v>
      </c>
    </row>
    <row r="188" spans="1:16" x14ac:dyDescent="0.25">
      <c r="A188" s="83"/>
      <c r="B188" s="85" t="s">
        <v>19</v>
      </c>
      <c r="C188" s="85"/>
      <c r="D188" s="85"/>
      <c r="E188" s="85"/>
      <c r="F188" s="8" t="s">
        <v>16</v>
      </c>
      <c r="G188" s="10">
        <f t="shared" ref="G188:O188" si="45">G183</f>
        <v>0</v>
      </c>
      <c r="H188" s="10">
        <f t="shared" si="45"/>
        <v>0</v>
      </c>
      <c r="I188" s="10">
        <f t="shared" si="45"/>
        <v>7.5</v>
      </c>
      <c r="J188" s="10">
        <f t="shared" si="45"/>
        <v>7.5</v>
      </c>
      <c r="K188" s="10">
        <f t="shared" si="45"/>
        <v>7.5</v>
      </c>
      <c r="L188" s="10">
        <f t="shared" si="45"/>
        <v>7.5</v>
      </c>
      <c r="M188" s="10">
        <f t="shared" si="45"/>
        <v>7.5</v>
      </c>
      <c r="N188" s="10">
        <f t="shared" si="45"/>
        <v>7.5</v>
      </c>
      <c r="O188" s="10">
        <f t="shared" si="45"/>
        <v>7.5</v>
      </c>
      <c r="P188" s="10">
        <f>P183</f>
        <v>7.5</v>
      </c>
    </row>
    <row r="189" spans="1:16" x14ac:dyDescent="0.25">
      <c r="A189" s="83"/>
      <c r="B189" s="85"/>
      <c r="C189" s="85"/>
      <c r="D189" s="85"/>
      <c r="E189" s="85"/>
      <c r="F189" s="8" t="s">
        <v>22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</row>
    <row r="190" spans="1:16" x14ac:dyDescent="0.25">
      <c r="A190" s="83"/>
      <c r="B190" s="85"/>
      <c r="C190" s="85"/>
      <c r="D190" s="85"/>
      <c r="E190" s="85"/>
      <c r="F190" s="8" t="s">
        <v>23</v>
      </c>
      <c r="G190" s="10">
        <f t="shared" ref="G190:O190" si="46">G185</f>
        <v>0</v>
      </c>
      <c r="H190" s="10">
        <f t="shared" si="46"/>
        <v>0</v>
      </c>
      <c r="I190" s="10">
        <f t="shared" si="46"/>
        <v>0.3</v>
      </c>
      <c r="J190" s="10">
        <f t="shared" si="46"/>
        <v>0.3</v>
      </c>
      <c r="K190" s="10">
        <f t="shared" si="46"/>
        <v>0.3</v>
      </c>
      <c r="L190" s="10">
        <f t="shared" si="46"/>
        <v>0.3</v>
      </c>
      <c r="M190" s="10">
        <f t="shared" si="46"/>
        <v>0.3</v>
      </c>
      <c r="N190" s="10">
        <f t="shared" si="46"/>
        <v>0.3</v>
      </c>
      <c r="O190" s="10">
        <f t="shared" si="46"/>
        <v>0.3</v>
      </c>
      <c r="P190" s="10">
        <f>P185</f>
        <v>0.3</v>
      </c>
    </row>
    <row r="191" spans="1:16" x14ac:dyDescent="0.25">
      <c r="A191" s="83"/>
      <c r="B191" s="85"/>
      <c r="C191" s="85"/>
      <c r="D191" s="85"/>
      <c r="E191" s="85"/>
      <c r="F191" s="8" t="s">
        <v>17</v>
      </c>
      <c r="G191" s="43">
        <f t="shared" ref="G191:O191" si="47">G181+G182</f>
        <v>0</v>
      </c>
      <c r="H191" s="43">
        <f t="shared" si="47"/>
        <v>0</v>
      </c>
      <c r="I191" s="43">
        <f t="shared" si="47"/>
        <v>7.8</v>
      </c>
      <c r="J191" s="43">
        <f t="shared" si="47"/>
        <v>7.8</v>
      </c>
      <c r="K191" s="43">
        <f t="shared" si="47"/>
        <v>7.8</v>
      </c>
      <c r="L191" s="43">
        <f t="shared" si="47"/>
        <v>7.8</v>
      </c>
      <c r="M191" s="43">
        <f t="shared" si="47"/>
        <v>7.8</v>
      </c>
      <c r="N191" s="43">
        <f t="shared" si="47"/>
        <v>7.8</v>
      </c>
      <c r="O191" s="43">
        <f t="shared" si="47"/>
        <v>7.8</v>
      </c>
      <c r="P191" s="43">
        <f>P190+P189+P188</f>
        <v>7.8</v>
      </c>
    </row>
    <row r="192" spans="1:16" x14ac:dyDescent="0.25">
      <c r="A192" s="84"/>
      <c r="B192" s="85"/>
      <c r="C192" s="85"/>
      <c r="D192" s="85"/>
      <c r="E192" s="85"/>
      <c r="F192" s="8" t="s">
        <v>18</v>
      </c>
      <c r="G192" s="10">
        <f t="shared" ref="G192:O192" si="48">G181</f>
        <v>0</v>
      </c>
      <c r="H192" s="10">
        <f t="shared" si="48"/>
        <v>0</v>
      </c>
      <c r="I192" s="10">
        <f t="shared" si="48"/>
        <v>7.5</v>
      </c>
      <c r="J192" s="10">
        <f t="shared" si="48"/>
        <v>7.5</v>
      </c>
      <c r="K192" s="10">
        <f t="shared" si="48"/>
        <v>7.5</v>
      </c>
      <c r="L192" s="10">
        <f t="shared" si="48"/>
        <v>7.5</v>
      </c>
      <c r="M192" s="10">
        <f t="shared" si="48"/>
        <v>7.5</v>
      </c>
      <c r="N192" s="10">
        <f t="shared" si="48"/>
        <v>7.5</v>
      </c>
      <c r="O192" s="10">
        <f t="shared" si="48"/>
        <v>7.5</v>
      </c>
      <c r="P192" s="10">
        <f>P181</f>
        <v>7.5</v>
      </c>
    </row>
    <row r="193" spans="1:21" s="1" customFormat="1" ht="45" x14ac:dyDescent="0.25">
      <c r="A193" s="81">
        <v>12</v>
      </c>
      <c r="B193" s="120" t="s">
        <v>71</v>
      </c>
      <c r="C193" s="20" t="s">
        <v>72</v>
      </c>
      <c r="D193" s="20" t="s">
        <v>73</v>
      </c>
      <c r="E193" s="82" t="s">
        <v>77</v>
      </c>
      <c r="F193" s="113" t="s">
        <v>23</v>
      </c>
      <c r="G193" s="49"/>
      <c r="H193" s="49"/>
      <c r="I193" s="49"/>
      <c r="J193" s="49"/>
      <c r="K193" s="49">
        <v>4.6500000000000004</v>
      </c>
      <c r="L193" s="49">
        <v>4.6500000000000004</v>
      </c>
      <c r="M193" s="49">
        <v>4.6500000000000004</v>
      </c>
      <c r="N193" s="49">
        <v>4.6500000000000004</v>
      </c>
      <c r="O193" s="49">
        <v>4.6500000000000004</v>
      </c>
      <c r="P193" s="49">
        <v>4.6500000000000004</v>
      </c>
    </row>
    <row r="194" spans="1:21" s="1" customFormat="1" ht="45" customHeight="1" x14ac:dyDescent="0.25">
      <c r="A194" s="81"/>
      <c r="B194" s="120"/>
      <c r="C194" s="20" t="s">
        <v>74</v>
      </c>
      <c r="D194" s="20" t="s">
        <v>75</v>
      </c>
      <c r="E194" s="83"/>
      <c r="F194" s="115"/>
      <c r="G194" s="49"/>
      <c r="H194" s="49"/>
      <c r="I194" s="49"/>
      <c r="J194" s="49"/>
      <c r="K194" s="49">
        <v>4.5599999999999996</v>
      </c>
      <c r="L194" s="49">
        <v>4.5599999999999996</v>
      </c>
      <c r="M194" s="49">
        <v>4.5599999999999996</v>
      </c>
      <c r="N194" s="49">
        <v>4.5599999999999996</v>
      </c>
      <c r="O194" s="49">
        <v>4.5599999999999996</v>
      </c>
      <c r="P194" s="49">
        <v>4.5599999999999996</v>
      </c>
      <c r="R194" s="13"/>
    </row>
    <row r="195" spans="1:21" s="1" customFormat="1" ht="45" customHeight="1" x14ac:dyDescent="0.25">
      <c r="A195" s="81"/>
      <c r="B195" s="102"/>
      <c r="C195" s="20" t="s">
        <v>290</v>
      </c>
      <c r="D195" s="20" t="s">
        <v>297</v>
      </c>
      <c r="E195" s="32" t="s">
        <v>68</v>
      </c>
      <c r="F195" s="41" t="s">
        <v>50</v>
      </c>
      <c r="G195" s="49"/>
      <c r="H195" s="49"/>
      <c r="I195" s="49"/>
      <c r="J195" s="49"/>
      <c r="K195" s="49"/>
      <c r="L195" s="49">
        <v>2.83</v>
      </c>
      <c r="M195" s="49">
        <v>2.83</v>
      </c>
      <c r="N195" s="49">
        <v>2.83</v>
      </c>
      <c r="O195" s="49">
        <v>2.83</v>
      </c>
      <c r="P195" s="49">
        <v>2.83</v>
      </c>
    </row>
    <row r="196" spans="1:21" s="1" customFormat="1" ht="15" customHeight="1" x14ac:dyDescent="0.25">
      <c r="A196" s="81"/>
      <c r="B196" s="85" t="s">
        <v>76</v>
      </c>
      <c r="C196" s="85"/>
      <c r="D196" s="85"/>
      <c r="E196" s="85"/>
      <c r="F196" s="8" t="s">
        <v>16</v>
      </c>
      <c r="G196" s="43">
        <f>G195</f>
        <v>0</v>
      </c>
      <c r="H196" s="43">
        <f>H195</f>
        <v>0</v>
      </c>
      <c r="I196" s="43">
        <f t="shared" ref="I196:O196" si="49">I195</f>
        <v>0</v>
      </c>
      <c r="J196" s="43">
        <f t="shared" si="49"/>
        <v>0</v>
      </c>
      <c r="K196" s="43">
        <f t="shared" si="49"/>
        <v>0</v>
      </c>
      <c r="L196" s="43">
        <f t="shared" si="49"/>
        <v>2.83</v>
      </c>
      <c r="M196" s="43">
        <f t="shared" si="49"/>
        <v>2.83</v>
      </c>
      <c r="N196" s="43">
        <f t="shared" si="49"/>
        <v>2.83</v>
      </c>
      <c r="O196" s="43">
        <f t="shared" si="49"/>
        <v>2.83</v>
      </c>
      <c r="P196" s="43">
        <f>P195</f>
        <v>2.83</v>
      </c>
    </row>
    <row r="197" spans="1:21" s="1" customFormat="1" x14ac:dyDescent="0.25">
      <c r="A197" s="81"/>
      <c r="B197" s="85"/>
      <c r="C197" s="85"/>
      <c r="D197" s="85"/>
      <c r="E197" s="85"/>
      <c r="F197" s="8" t="s">
        <v>22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</row>
    <row r="198" spans="1:21" s="1" customFormat="1" x14ac:dyDescent="0.25">
      <c r="A198" s="81"/>
      <c r="B198" s="85"/>
      <c r="C198" s="85"/>
      <c r="D198" s="85"/>
      <c r="E198" s="85"/>
      <c r="F198" s="8" t="s">
        <v>23</v>
      </c>
      <c r="G198" s="43">
        <f t="shared" ref="G198:O198" si="50">G193+G194</f>
        <v>0</v>
      </c>
      <c r="H198" s="43">
        <f t="shared" si="50"/>
        <v>0</v>
      </c>
      <c r="I198" s="43">
        <f t="shared" si="50"/>
        <v>0</v>
      </c>
      <c r="J198" s="43">
        <f t="shared" si="50"/>
        <v>0</v>
      </c>
      <c r="K198" s="43">
        <f t="shared" si="50"/>
        <v>9.2100000000000009</v>
      </c>
      <c r="L198" s="43">
        <f t="shared" si="50"/>
        <v>9.2100000000000009</v>
      </c>
      <c r="M198" s="43">
        <f t="shared" si="50"/>
        <v>9.2100000000000009</v>
      </c>
      <c r="N198" s="43">
        <f t="shared" si="50"/>
        <v>9.2100000000000009</v>
      </c>
      <c r="O198" s="43">
        <f t="shared" si="50"/>
        <v>9.2100000000000009</v>
      </c>
      <c r="P198" s="43">
        <f>P193+P194</f>
        <v>9.2100000000000009</v>
      </c>
    </row>
    <row r="199" spans="1:21" s="1" customFormat="1" x14ac:dyDescent="0.25">
      <c r="A199" s="81"/>
      <c r="B199" s="85"/>
      <c r="C199" s="85"/>
      <c r="D199" s="85"/>
      <c r="E199" s="85"/>
      <c r="F199" s="8" t="s">
        <v>17</v>
      </c>
      <c r="G199" s="43">
        <f>G195+G194+G193</f>
        <v>0</v>
      </c>
      <c r="H199" s="43">
        <f>H195+H194+H193</f>
        <v>0</v>
      </c>
      <c r="I199" s="43">
        <f t="shared" ref="I199:O199" si="51">I195+I194+I193</f>
        <v>0</v>
      </c>
      <c r="J199" s="43">
        <f t="shared" si="51"/>
        <v>0</v>
      </c>
      <c r="K199" s="43">
        <f t="shared" si="51"/>
        <v>9.2100000000000009</v>
      </c>
      <c r="L199" s="43">
        <f t="shared" si="51"/>
        <v>12.04</v>
      </c>
      <c r="M199" s="43">
        <f t="shared" si="51"/>
        <v>12.04</v>
      </c>
      <c r="N199" s="43">
        <f t="shared" si="51"/>
        <v>12.04</v>
      </c>
      <c r="O199" s="43">
        <f t="shared" si="51"/>
        <v>12.04</v>
      </c>
      <c r="P199" s="43">
        <f>P195+P194+P193</f>
        <v>12.04</v>
      </c>
      <c r="R199" s="9"/>
      <c r="U199" s="2"/>
    </row>
    <row r="200" spans="1:21" s="1" customFormat="1" x14ac:dyDescent="0.25">
      <c r="A200" s="81"/>
      <c r="B200" s="85"/>
      <c r="C200" s="85"/>
      <c r="D200" s="85"/>
      <c r="E200" s="85"/>
      <c r="F200" s="8" t="s">
        <v>18</v>
      </c>
      <c r="G200" s="43">
        <f>G195</f>
        <v>0</v>
      </c>
      <c r="H200" s="43">
        <f>H195</f>
        <v>0</v>
      </c>
      <c r="I200" s="43">
        <f t="shared" ref="I200:O200" si="52">I195</f>
        <v>0</v>
      </c>
      <c r="J200" s="43">
        <f t="shared" si="52"/>
        <v>0</v>
      </c>
      <c r="K200" s="43">
        <f t="shared" si="52"/>
        <v>0</v>
      </c>
      <c r="L200" s="43">
        <f t="shared" si="52"/>
        <v>2.83</v>
      </c>
      <c r="M200" s="43">
        <f t="shared" si="52"/>
        <v>2.83</v>
      </c>
      <c r="N200" s="43">
        <f t="shared" si="52"/>
        <v>2.83</v>
      </c>
      <c r="O200" s="43">
        <f t="shared" si="52"/>
        <v>2.83</v>
      </c>
      <c r="P200" s="43">
        <f>P195</f>
        <v>2.83</v>
      </c>
      <c r="R200" s="9"/>
      <c r="U200" s="2"/>
    </row>
    <row r="201" spans="1:21" s="1" customFormat="1" ht="15" customHeight="1" x14ac:dyDescent="0.25">
      <c r="A201" s="81"/>
      <c r="B201" s="85" t="s">
        <v>19</v>
      </c>
      <c r="C201" s="85"/>
      <c r="D201" s="85"/>
      <c r="E201" s="85"/>
      <c r="F201" s="8" t="s">
        <v>16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R201" s="9"/>
      <c r="U201" s="2"/>
    </row>
    <row r="202" spans="1:21" s="1" customFormat="1" x14ac:dyDescent="0.25">
      <c r="A202" s="81"/>
      <c r="B202" s="85"/>
      <c r="C202" s="85"/>
      <c r="D202" s="85"/>
      <c r="E202" s="85"/>
      <c r="F202" s="8" t="s">
        <v>22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R202" s="9"/>
      <c r="U202" s="2"/>
    </row>
    <row r="203" spans="1:21" s="1" customFormat="1" x14ac:dyDescent="0.25">
      <c r="A203" s="81"/>
      <c r="B203" s="85"/>
      <c r="C203" s="85"/>
      <c r="D203" s="85"/>
      <c r="E203" s="85"/>
      <c r="F203" s="8" t="s">
        <v>23</v>
      </c>
      <c r="G203" s="43">
        <f t="shared" ref="G203:O203" si="53">G194</f>
        <v>0</v>
      </c>
      <c r="H203" s="43">
        <f t="shared" si="53"/>
        <v>0</v>
      </c>
      <c r="I203" s="43">
        <f t="shared" si="53"/>
        <v>0</v>
      </c>
      <c r="J203" s="43">
        <f t="shared" si="53"/>
        <v>0</v>
      </c>
      <c r="K203" s="43">
        <f t="shared" si="53"/>
        <v>4.5599999999999996</v>
      </c>
      <c r="L203" s="43">
        <f t="shared" si="53"/>
        <v>4.5599999999999996</v>
      </c>
      <c r="M203" s="43">
        <f t="shared" si="53"/>
        <v>4.5599999999999996</v>
      </c>
      <c r="N203" s="43">
        <f t="shared" si="53"/>
        <v>4.5599999999999996</v>
      </c>
      <c r="O203" s="43">
        <f t="shared" si="53"/>
        <v>4.5599999999999996</v>
      </c>
      <c r="P203" s="43">
        <f>P194</f>
        <v>4.5599999999999996</v>
      </c>
      <c r="R203" s="9"/>
      <c r="U203" s="2"/>
    </row>
    <row r="204" spans="1:21" s="1" customFormat="1" x14ac:dyDescent="0.25">
      <c r="A204" s="81"/>
      <c r="B204" s="85"/>
      <c r="C204" s="85"/>
      <c r="D204" s="85"/>
      <c r="E204" s="85"/>
      <c r="F204" s="8" t="s">
        <v>17</v>
      </c>
      <c r="G204" s="10">
        <f t="shared" ref="G204:P204" si="54">G203</f>
        <v>0</v>
      </c>
      <c r="H204" s="10">
        <f t="shared" si="54"/>
        <v>0</v>
      </c>
      <c r="I204" s="10">
        <f t="shared" si="54"/>
        <v>0</v>
      </c>
      <c r="J204" s="10">
        <f t="shared" si="54"/>
        <v>0</v>
      </c>
      <c r="K204" s="10">
        <f t="shared" si="54"/>
        <v>4.5599999999999996</v>
      </c>
      <c r="L204" s="10">
        <f t="shared" si="54"/>
        <v>4.5599999999999996</v>
      </c>
      <c r="M204" s="10">
        <f t="shared" si="54"/>
        <v>4.5599999999999996</v>
      </c>
      <c r="N204" s="10">
        <f t="shared" si="54"/>
        <v>4.5599999999999996</v>
      </c>
      <c r="O204" s="10">
        <f t="shared" si="54"/>
        <v>4.5599999999999996</v>
      </c>
      <c r="P204" s="10">
        <f t="shared" si="54"/>
        <v>4.5599999999999996</v>
      </c>
      <c r="R204" s="9"/>
      <c r="U204" s="2"/>
    </row>
    <row r="205" spans="1:21" x14ac:dyDescent="0.25">
      <c r="A205" s="81"/>
      <c r="B205" s="85"/>
      <c r="C205" s="85"/>
      <c r="D205" s="85"/>
      <c r="E205" s="85"/>
      <c r="F205" s="8" t="s">
        <v>18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</row>
    <row r="206" spans="1:21" s="1" customFormat="1" ht="30" x14ac:dyDescent="0.25">
      <c r="A206" s="81">
        <v>13</v>
      </c>
      <c r="B206" s="35" t="s">
        <v>78</v>
      </c>
      <c r="C206" s="35" t="s">
        <v>257</v>
      </c>
      <c r="D206" s="32" t="s">
        <v>258</v>
      </c>
      <c r="E206" s="32" t="s">
        <v>40</v>
      </c>
      <c r="F206" s="41" t="s">
        <v>22</v>
      </c>
      <c r="G206" s="68"/>
      <c r="H206" s="68"/>
      <c r="I206" s="68"/>
      <c r="J206" s="68">
        <v>5.4</v>
      </c>
      <c r="K206" s="68">
        <v>5.4</v>
      </c>
      <c r="L206" s="68">
        <v>5.4</v>
      </c>
      <c r="M206" s="68">
        <v>5.4</v>
      </c>
      <c r="N206" s="68">
        <v>5.4</v>
      </c>
      <c r="O206" s="68">
        <v>5.4</v>
      </c>
      <c r="P206" s="68">
        <v>5.4</v>
      </c>
    </row>
    <row r="207" spans="1:21" s="1" customFormat="1" ht="15" customHeight="1" x14ac:dyDescent="0.25">
      <c r="A207" s="81"/>
      <c r="B207" s="85" t="s">
        <v>79</v>
      </c>
      <c r="C207" s="85"/>
      <c r="D207" s="85"/>
      <c r="E207" s="85"/>
      <c r="F207" s="8" t="s">
        <v>16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R207" s="9"/>
      <c r="U207" s="2"/>
    </row>
    <row r="208" spans="1:21" s="1" customFormat="1" x14ac:dyDescent="0.25">
      <c r="A208" s="81"/>
      <c r="B208" s="85"/>
      <c r="C208" s="85"/>
      <c r="D208" s="85"/>
      <c r="E208" s="85"/>
      <c r="F208" s="8" t="s">
        <v>22</v>
      </c>
      <c r="G208" s="10">
        <f t="shared" ref="G208:O208" si="55">G206</f>
        <v>0</v>
      </c>
      <c r="H208" s="10">
        <f t="shared" si="55"/>
        <v>0</v>
      </c>
      <c r="I208" s="10">
        <f t="shared" si="55"/>
        <v>0</v>
      </c>
      <c r="J208" s="10">
        <f t="shared" si="55"/>
        <v>5.4</v>
      </c>
      <c r="K208" s="10">
        <f t="shared" si="55"/>
        <v>5.4</v>
      </c>
      <c r="L208" s="10">
        <f t="shared" si="55"/>
        <v>5.4</v>
      </c>
      <c r="M208" s="10">
        <f t="shared" si="55"/>
        <v>5.4</v>
      </c>
      <c r="N208" s="10">
        <f t="shared" si="55"/>
        <v>5.4</v>
      </c>
      <c r="O208" s="10">
        <f t="shared" si="55"/>
        <v>5.4</v>
      </c>
      <c r="P208" s="10">
        <f>P206</f>
        <v>5.4</v>
      </c>
    </row>
    <row r="209" spans="1:16" s="1" customFormat="1" x14ac:dyDescent="0.25">
      <c r="A209" s="81"/>
      <c r="B209" s="85"/>
      <c r="C209" s="85"/>
      <c r="D209" s="85"/>
      <c r="E209" s="85"/>
      <c r="F209" s="8" t="s">
        <v>23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</row>
    <row r="210" spans="1:16" s="1" customFormat="1" x14ac:dyDescent="0.25">
      <c r="A210" s="81"/>
      <c r="B210" s="85"/>
      <c r="C210" s="85"/>
      <c r="D210" s="85"/>
      <c r="E210" s="85"/>
      <c r="F210" s="8" t="s">
        <v>17</v>
      </c>
      <c r="G210" s="43">
        <f>G208</f>
        <v>0</v>
      </c>
      <c r="H210" s="43">
        <f t="shared" ref="H210:P210" si="56">H208</f>
        <v>0</v>
      </c>
      <c r="I210" s="43">
        <f t="shared" si="56"/>
        <v>0</v>
      </c>
      <c r="J210" s="43">
        <f t="shared" si="56"/>
        <v>5.4</v>
      </c>
      <c r="K210" s="43">
        <f t="shared" si="56"/>
        <v>5.4</v>
      </c>
      <c r="L210" s="43">
        <f t="shared" si="56"/>
        <v>5.4</v>
      </c>
      <c r="M210" s="43">
        <f t="shared" si="56"/>
        <v>5.4</v>
      </c>
      <c r="N210" s="43">
        <f t="shared" si="56"/>
        <v>5.4</v>
      </c>
      <c r="O210" s="43">
        <f t="shared" si="56"/>
        <v>5.4</v>
      </c>
      <c r="P210" s="43">
        <f t="shared" si="56"/>
        <v>5.4</v>
      </c>
    </row>
    <row r="211" spans="1:16" x14ac:dyDescent="0.25">
      <c r="A211" s="81"/>
      <c r="B211" s="85"/>
      <c r="C211" s="85"/>
      <c r="D211" s="85"/>
      <c r="E211" s="85"/>
      <c r="F211" s="8" t="s">
        <v>18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</row>
    <row r="212" spans="1:16" s="1" customFormat="1" ht="30" x14ac:dyDescent="0.25">
      <c r="A212" s="137">
        <v>14</v>
      </c>
      <c r="B212" s="58" t="s">
        <v>111</v>
      </c>
      <c r="C212" s="35" t="s">
        <v>112</v>
      </c>
      <c r="D212" s="32" t="s">
        <v>113</v>
      </c>
      <c r="E212" s="32" t="s">
        <v>68</v>
      </c>
      <c r="F212" s="41" t="s">
        <v>16</v>
      </c>
      <c r="G212" s="68"/>
      <c r="H212" s="68"/>
      <c r="I212" s="68"/>
      <c r="J212" s="68"/>
      <c r="K212" s="68"/>
      <c r="L212" s="68"/>
      <c r="M212" s="68"/>
      <c r="N212" s="68"/>
      <c r="O212" s="68"/>
      <c r="P212" s="68">
        <v>5.6</v>
      </c>
    </row>
    <row r="213" spans="1:16" ht="15" customHeight="1" x14ac:dyDescent="0.25">
      <c r="A213" s="137"/>
      <c r="B213" s="85" t="s">
        <v>111</v>
      </c>
      <c r="C213" s="85"/>
      <c r="D213" s="85"/>
      <c r="E213" s="85"/>
      <c r="F213" s="8" t="s">
        <v>16</v>
      </c>
      <c r="G213" s="43">
        <f t="shared" ref="G213:O213" si="57">G212</f>
        <v>0</v>
      </c>
      <c r="H213" s="43">
        <f t="shared" si="57"/>
        <v>0</v>
      </c>
      <c r="I213" s="43">
        <f t="shared" si="57"/>
        <v>0</v>
      </c>
      <c r="J213" s="43">
        <f t="shared" si="57"/>
        <v>0</v>
      </c>
      <c r="K213" s="43">
        <f t="shared" si="57"/>
        <v>0</v>
      </c>
      <c r="L213" s="43">
        <f t="shared" si="57"/>
        <v>0</v>
      </c>
      <c r="M213" s="43">
        <f t="shared" si="57"/>
        <v>0</v>
      </c>
      <c r="N213" s="43">
        <f t="shared" si="57"/>
        <v>0</v>
      </c>
      <c r="O213" s="43">
        <f t="shared" si="57"/>
        <v>0</v>
      </c>
      <c r="P213" s="43">
        <f>P212</f>
        <v>5.6</v>
      </c>
    </row>
    <row r="214" spans="1:16" x14ac:dyDescent="0.25">
      <c r="A214" s="137"/>
      <c r="B214" s="85"/>
      <c r="C214" s="85"/>
      <c r="D214" s="85"/>
      <c r="E214" s="85"/>
      <c r="F214" s="8" t="s">
        <v>22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</row>
    <row r="215" spans="1:16" x14ac:dyDescent="0.25">
      <c r="A215" s="137"/>
      <c r="B215" s="85"/>
      <c r="C215" s="85"/>
      <c r="D215" s="85"/>
      <c r="E215" s="85"/>
      <c r="F215" s="8" t="s">
        <v>23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</row>
    <row r="216" spans="1:16" x14ac:dyDescent="0.25">
      <c r="A216" s="137"/>
      <c r="B216" s="85"/>
      <c r="C216" s="85"/>
      <c r="D216" s="85"/>
      <c r="E216" s="85"/>
      <c r="F216" s="8" t="s">
        <v>17</v>
      </c>
      <c r="G216" s="43">
        <f t="shared" ref="G216:O216" si="58">G213</f>
        <v>0</v>
      </c>
      <c r="H216" s="43">
        <f t="shared" si="58"/>
        <v>0</v>
      </c>
      <c r="I216" s="43">
        <f t="shared" si="58"/>
        <v>0</v>
      </c>
      <c r="J216" s="43">
        <f t="shared" si="58"/>
        <v>0</v>
      </c>
      <c r="K216" s="43">
        <f t="shared" si="58"/>
        <v>0</v>
      </c>
      <c r="L216" s="43">
        <f t="shared" si="58"/>
        <v>0</v>
      </c>
      <c r="M216" s="43">
        <f t="shared" si="58"/>
        <v>0</v>
      </c>
      <c r="N216" s="43">
        <f t="shared" si="58"/>
        <v>0</v>
      </c>
      <c r="O216" s="43">
        <f t="shared" si="58"/>
        <v>0</v>
      </c>
      <c r="P216" s="43">
        <f>P213</f>
        <v>5.6</v>
      </c>
    </row>
    <row r="217" spans="1:16" x14ac:dyDescent="0.25">
      <c r="A217" s="137"/>
      <c r="B217" s="85"/>
      <c r="C217" s="85"/>
      <c r="D217" s="85"/>
      <c r="E217" s="85"/>
      <c r="F217" s="8" t="s">
        <v>18</v>
      </c>
      <c r="G217" s="43">
        <f t="shared" ref="G217:O217" si="59">G213</f>
        <v>0</v>
      </c>
      <c r="H217" s="43">
        <f t="shared" si="59"/>
        <v>0</v>
      </c>
      <c r="I217" s="43">
        <f t="shared" si="59"/>
        <v>0</v>
      </c>
      <c r="J217" s="43">
        <f t="shared" si="59"/>
        <v>0</v>
      </c>
      <c r="K217" s="43">
        <f t="shared" si="59"/>
        <v>0</v>
      </c>
      <c r="L217" s="43">
        <f t="shared" si="59"/>
        <v>0</v>
      </c>
      <c r="M217" s="43">
        <f t="shared" si="59"/>
        <v>0</v>
      </c>
      <c r="N217" s="43">
        <f t="shared" si="59"/>
        <v>0</v>
      </c>
      <c r="O217" s="43">
        <f t="shared" si="59"/>
        <v>0</v>
      </c>
      <c r="P217" s="43">
        <f>P213</f>
        <v>5.6</v>
      </c>
    </row>
    <row r="218" spans="1:16" s="26" customFormat="1" ht="45" x14ac:dyDescent="0.25">
      <c r="A218" s="81">
        <v>15</v>
      </c>
      <c r="B218" s="25" t="s">
        <v>241</v>
      </c>
      <c r="C218" s="47" t="s">
        <v>120</v>
      </c>
      <c r="D218" s="47" t="s">
        <v>284</v>
      </c>
      <c r="E218" s="32" t="s">
        <v>40</v>
      </c>
      <c r="F218" s="59" t="s">
        <v>22</v>
      </c>
      <c r="G218" s="20"/>
      <c r="H218" s="20"/>
      <c r="I218" s="20"/>
      <c r="J218" s="20"/>
      <c r="K218" s="20">
        <v>2.2000000000000002</v>
      </c>
      <c r="L218" s="20">
        <v>2.2000000000000002</v>
      </c>
      <c r="M218" s="20">
        <v>2.2000000000000002</v>
      </c>
      <c r="N218" s="20">
        <v>2.2000000000000002</v>
      </c>
      <c r="O218" s="20">
        <v>2.2000000000000002</v>
      </c>
      <c r="P218" s="20">
        <v>2.2000000000000002</v>
      </c>
    </row>
    <row r="219" spans="1:16" s="26" customFormat="1" x14ac:dyDescent="0.25">
      <c r="A219" s="81"/>
      <c r="B219" s="106" t="s">
        <v>242</v>
      </c>
      <c r="C219" s="106"/>
      <c r="D219" s="106"/>
      <c r="E219" s="106"/>
      <c r="F219" s="56" t="s">
        <v>16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</row>
    <row r="220" spans="1:16" s="26" customFormat="1" x14ac:dyDescent="0.25">
      <c r="A220" s="81"/>
      <c r="B220" s="106"/>
      <c r="C220" s="106"/>
      <c r="D220" s="106"/>
      <c r="E220" s="106"/>
      <c r="F220" s="56" t="s">
        <v>22</v>
      </c>
      <c r="G220" s="10">
        <f t="shared" ref="G220:O220" si="60">G218</f>
        <v>0</v>
      </c>
      <c r="H220" s="10">
        <f t="shared" si="60"/>
        <v>0</v>
      </c>
      <c r="I220" s="10">
        <f t="shared" si="60"/>
        <v>0</v>
      </c>
      <c r="J220" s="10">
        <f t="shared" si="60"/>
        <v>0</v>
      </c>
      <c r="K220" s="10">
        <f t="shared" si="60"/>
        <v>2.2000000000000002</v>
      </c>
      <c r="L220" s="10">
        <f t="shared" si="60"/>
        <v>2.2000000000000002</v>
      </c>
      <c r="M220" s="10">
        <f t="shared" si="60"/>
        <v>2.2000000000000002</v>
      </c>
      <c r="N220" s="10">
        <f t="shared" si="60"/>
        <v>2.2000000000000002</v>
      </c>
      <c r="O220" s="10">
        <f t="shared" si="60"/>
        <v>2.2000000000000002</v>
      </c>
      <c r="P220" s="10">
        <f>P218</f>
        <v>2.2000000000000002</v>
      </c>
    </row>
    <row r="221" spans="1:16" s="26" customFormat="1" x14ac:dyDescent="0.25">
      <c r="A221" s="81"/>
      <c r="B221" s="106"/>
      <c r="C221" s="106"/>
      <c r="D221" s="106"/>
      <c r="E221" s="106"/>
      <c r="F221" s="56" t="s">
        <v>23</v>
      </c>
      <c r="G221" s="57">
        <v>0</v>
      </c>
      <c r="H221" s="57">
        <v>0</v>
      </c>
      <c r="I221" s="57">
        <v>0</v>
      </c>
      <c r="J221" s="57">
        <v>0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</row>
    <row r="222" spans="1:16" s="26" customFormat="1" x14ac:dyDescent="0.25">
      <c r="A222" s="81"/>
      <c r="B222" s="106"/>
      <c r="C222" s="106"/>
      <c r="D222" s="106"/>
      <c r="E222" s="106"/>
      <c r="F222" s="56" t="s">
        <v>17</v>
      </c>
      <c r="G222" s="57">
        <f t="shared" ref="G222:O222" si="61">G220</f>
        <v>0</v>
      </c>
      <c r="H222" s="57">
        <f t="shared" si="61"/>
        <v>0</v>
      </c>
      <c r="I222" s="57">
        <f t="shared" si="61"/>
        <v>0</v>
      </c>
      <c r="J222" s="57">
        <f t="shared" si="61"/>
        <v>0</v>
      </c>
      <c r="K222" s="57">
        <f t="shared" si="61"/>
        <v>2.2000000000000002</v>
      </c>
      <c r="L222" s="57">
        <f t="shared" si="61"/>
        <v>2.2000000000000002</v>
      </c>
      <c r="M222" s="57">
        <f t="shared" si="61"/>
        <v>2.2000000000000002</v>
      </c>
      <c r="N222" s="57">
        <f t="shared" si="61"/>
        <v>2.2000000000000002</v>
      </c>
      <c r="O222" s="57">
        <f t="shared" si="61"/>
        <v>2.2000000000000002</v>
      </c>
      <c r="P222" s="57">
        <f>P220</f>
        <v>2.2000000000000002</v>
      </c>
    </row>
    <row r="223" spans="1:16" s="26" customFormat="1" x14ac:dyDescent="0.25">
      <c r="A223" s="81"/>
      <c r="B223" s="106"/>
      <c r="C223" s="106"/>
      <c r="D223" s="106"/>
      <c r="E223" s="106"/>
      <c r="F223" s="56" t="s">
        <v>18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</row>
    <row r="224" spans="1:16" s="26" customFormat="1" ht="45" x14ac:dyDescent="0.25">
      <c r="A224" s="32">
        <v>16</v>
      </c>
      <c r="B224" s="25" t="s">
        <v>122</v>
      </c>
      <c r="C224" s="47" t="s">
        <v>119</v>
      </c>
      <c r="D224" s="47" t="s">
        <v>121</v>
      </c>
      <c r="E224" s="32" t="s">
        <v>40</v>
      </c>
      <c r="F224" s="59" t="s">
        <v>50</v>
      </c>
      <c r="G224" s="49"/>
      <c r="H224" s="49"/>
      <c r="I224" s="49"/>
      <c r="J224" s="49"/>
      <c r="K224" s="49">
        <v>1.123</v>
      </c>
      <c r="L224" s="49">
        <v>1.123</v>
      </c>
      <c r="M224" s="49">
        <v>1.123</v>
      </c>
      <c r="N224" s="49">
        <v>1.123</v>
      </c>
      <c r="O224" s="49">
        <v>1.123</v>
      </c>
      <c r="P224" s="49">
        <v>1.123</v>
      </c>
    </row>
    <row r="225" spans="1:16" s="26" customFormat="1" ht="28.5" customHeight="1" x14ac:dyDescent="0.25">
      <c r="A225" s="82">
        <v>17</v>
      </c>
      <c r="B225" s="89" t="s">
        <v>238</v>
      </c>
      <c r="C225" s="90"/>
      <c r="D225" s="90"/>
      <c r="E225" s="91"/>
      <c r="F225" s="56" t="s">
        <v>16</v>
      </c>
      <c r="G225" s="57">
        <f t="shared" ref="G225:O225" si="62">G224</f>
        <v>0</v>
      </c>
      <c r="H225" s="57">
        <f t="shared" si="62"/>
        <v>0</v>
      </c>
      <c r="I225" s="57">
        <f t="shared" si="62"/>
        <v>0</v>
      </c>
      <c r="J225" s="57">
        <f t="shared" si="62"/>
        <v>0</v>
      </c>
      <c r="K225" s="57">
        <f t="shared" si="62"/>
        <v>1.123</v>
      </c>
      <c r="L225" s="57">
        <f t="shared" si="62"/>
        <v>1.123</v>
      </c>
      <c r="M225" s="57">
        <f t="shared" si="62"/>
        <v>1.123</v>
      </c>
      <c r="N225" s="57">
        <f t="shared" si="62"/>
        <v>1.123</v>
      </c>
      <c r="O225" s="57">
        <f t="shared" si="62"/>
        <v>1.123</v>
      </c>
      <c r="P225" s="57">
        <f>P224</f>
        <v>1.123</v>
      </c>
    </row>
    <row r="226" spans="1:16" s="26" customFormat="1" x14ac:dyDescent="0.25">
      <c r="A226" s="83"/>
      <c r="B226" s="92"/>
      <c r="C226" s="93"/>
      <c r="D226" s="93"/>
      <c r="E226" s="94"/>
      <c r="F226" s="56" t="s">
        <v>22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</row>
    <row r="227" spans="1:16" s="26" customFormat="1" x14ac:dyDescent="0.25">
      <c r="A227" s="83"/>
      <c r="B227" s="92"/>
      <c r="C227" s="93"/>
      <c r="D227" s="93"/>
      <c r="E227" s="94"/>
      <c r="F227" s="56" t="s">
        <v>23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</row>
    <row r="228" spans="1:16" s="26" customFormat="1" x14ac:dyDescent="0.25">
      <c r="A228" s="83"/>
      <c r="B228" s="92"/>
      <c r="C228" s="93"/>
      <c r="D228" s="93"/>
      <c r="E228" s="94"/>
      <c r="F228" s="56" t="s">
        <v>17</v>
      </c>
      <c r="G228" s="57">
        <f t="shared" ref="G228:O228" si="63">G225</f>
        <v>0</v>
      </c>
      <c r="H228" s="57">
        <f t="shared" si="63"/>
        <v>0</v>
      </c>
      <c r="I228" s="57">
        <f t="shared" si="63"/>
        <v>0</v>
      </c>
      <c r="J228" s="57">
        <f t="shared" si="63"/>
        <v>0</v>
      </c>
      <c r="K228" s="57">
        <f t="shared" si="63"/>
        <v>1.123</v>
      </c>
      <c r="L228" s="57">
        <f t="shared" si="63"/>
        <v>1.123</v>
      </c>
      <c r="M228" s="57">
        <f t="shared" si="63"/>
        <v>1.123</v>
      </c>
      <c r="N228" s="57">
        <f t="shared" si="63"/>
        <v>1.123</v>
      </c>
      <c r="O228" s="57">
        <f t="shared" si="63"/>
        <v>1.123</v>
      </c>
      <c r="P228" s="57">
        <f>P225</f>
        <v>1.123</v>
      </c>
    </row>
    <row r="229" spans="1:16" s="26" customFormat="1" x14ac:dyDescent="0.25">
      <c r="A229" s="84"/>
      <c r="B229" s="95"/>
      <c r="C229" s="96"/>
      <c r="D229" s="96"/>
      <c r="E229" s="97"/>
      <c r="F229" s="56" t="s">
        <v>18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</row>
    <row r="230" spans="1:16" ht="30" x14ac:dyDescent="0.25">
      <c r="A230" s="81">
        <v>18</v>
      </c>
      <c r="B230" s="142" t="s">
        <v>223</v>
      </c>
      <c r="C230" s="60" t="s">
        <v>123</v>
      </c>
      <c r="D230" s="60" t="s">
        <v>124</v>
      </c>
      <c r="E230" s="82" t="s">
        <v>40</v>
      </c>
      <c r="F230" s="139" t="s">
        <v>22</v>
      </c>
      <c r="G230" s="68"/>
      <c r="H230" s="68"/>
      <c r="I230" s="68"/>
      <c r="J230" s="68"/>
      <c r="K230" s="68"/>
      <c r="L230" s="68"/>
      <c r="M230" s="68"/>
      <c r="N230" s="68">
        <v>1.3360000000000001</v>
      </c>
      <c r="O230" s="68">
        <v>1.3360000000000001</v>
      </c>
      <c r="P230" s="68">
        <v>1.3360000000000001</v>
      </c>
    </row>
    <row r="231" spans="1:16" x14ac:dyDescent="0.25">
      <c r="A231" s="81"/>
      <c r="B231" s="142"/>
      <c r="C231" s="61" t="s">
        <v>125</v>
      </c>
      <c r="D231" s="61" t="s">
        <v>229</v>
      </c>
      <c r="E231" s="83"/>
      <c r="F231" s="140"/>
      <c r="G231" s="68"/>
      <c r="H231" s="68"/>
      <c r="I231" s="68"/>
      <c r="J231" s="68"/>
      <c r="K231" s="68"/>
      <c r="L231" s="68"/>
      <c r="M231" s="68"/>
      <c r="N231" s="68">
        <v>0.192</v>
      </c>
      <c r="O231" s="68">
        <v>0.192</v>
      </c>
      <c r="P231" s="68">
        <v>0.192</v>
      </c>
    </row>
    <row r="232" spans="1:16" x14ac:dyDescent="0.25">
      <c r="A232" s="81"/>
      <c r="B232" s="142"/>
      <c r="C232" s="61" t="s">
        <v>126</v>
      </c>
      <c r="D232" s="61" t="s">
        <v>128</v>
      </c>
      <c r="E232" s="83"/>
      <c r="F232" s="140"/>
      <c r="G232" s="68"/>
      <c r="H232" s="68"/>
      <c r="I232" s="68"/>
      <c r="J232" s="68"/>
      <c r="K232" s="68"/>
      <c r="L232" s="68"/>
      <c r="M232" s="68"/>
      <c r="N232" s="68">
        <v>0.8</v>
      </c>
      <c r="O232" s="68">
        <v>0.8</v>
      </c>
      <c r="P232" s="68">
        <v>0.8</v>
      </c>
    </row>
    <row r="233" spans="1:16" ht="30" x14ac:dyDescent="0.25">
      <c r="A233" s="81"/>
      <c r="B233" s="142"/>
      <c r="C233" s="61" t="s">
        <v>127</v>
      </c>
      <c r="D233" s="61" t="s">
        <v>230</v>
      </c>
      <c r="E233" s="84"/>
      <c r="F233" s="141"/>
      <c r="G233" s="68"/>
      <c r="H233" s="68"/>
      <c r="I233" s="68"/>
      <c r="J233" s="68"/>
      <c r="K233" s="68"/>
      <c r="L233" s="68"/>
      <c r="M233" s="68"/>
      <c r="N233" s="68">
        <v>0.8</v>
      </c>
      <c r="O233" s="68">
        <v>0.8</v>
      </c>
      <c r="P233" s="68">
        <v>0.8</v>
      </c>
    </row>
    <row r="234" spans="1:16" ht="15" customHeight="1" x14ac:dyDescent="0.25">
      <c r="A234" s="81"/>
      <c r="B234" s="85" t="s">
        <v>224</v>
      </c>
      <c r="C234" s="85"/>
      <c r="D234" s="85"/>
      <c r="E234" s="85"/>
      <c r="F234" s="8" t="s">
        <v>16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</row>
    <row r="235" spans="1:16" x14ac:dyDescent="0.25">
      <c r="A235" s="81"/>
      <c r="B235" s="85"/>
      <c r="C235" s="85"/>
      <c r="D235" s="85"/>
      <c r="E235" s="85"/>
      <c r="F235" s="8" t="s">
        <v>22</v>
      </c>
      <c r="G235" s="10">
        <f t="shared" ref="G235:O235" si="64">G230+G231+G232+G233</f>
        <v>0</v>
      </c>
      <c r="H235" s="10">
        <f t="shared" si="64"/>
        <v>0</v>
      </c>
      <c r="I235" s="10">
        <f t="shared" si="64"/>
        <v>0</v>
      </c>
      <c r="J235" s="10">
        <f t="shared" si="64"/>
        <v>0</v>
      </c>
      <c r="K235" s="10">
        <f t="shared" si="64"/>
        <v>0</v>
      </c>
      <c r="L235" s="10">
        <f t="shared" si="64"/>
        <v>0</v>
      </c>
      <c r="M235" s="10">
        <f t="shared" si="64"/>
        <v>0</v>
      </c>
      <c r="N235" s="10">
        <f t="shared" si="64"/>
        <v>3.1280000000000001</v>
      </c>
      <c r="O235" s="10">
        <f t="shared" si="64"/>
        <v>3.1280000000000001</v>
      </c>
      <c r="P235" s="10">
        <f>P230+P231+P232+P233</f>
        <v>3.1280000000000001</v>
      </c>
    </row>
    <row r="236" spans="1:16" ht="14.25" customHeight="1" x14ac:dyDescent="0.25">
      <c r="A236" s="81"/>
      <c r="B236" s="85"/>
      <c r="C236" s="85"/>
      <c r="D236" s="85"/>
      <c r="E236" s="85"/>
      <c r="F236" s="8" t="s">
        <v>23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</row>
    <row r="237" spans="1:16" x14ac:dyDescent="0.25">
      <c r="A237" s="81"/>
      <c r="B237" s="85"/>
      <c r="C237" s="85"/>
      <c r="D237" s="85"/>
      <c r="E237" s="85"/>
      <c r="F237" s="8" t="s">
        <v>17</v>
      </c>
      <c r="G237" s="10">
        <f t="shared" ref="G237:O237" si="65">G235</f>
        <v>0</v>
      </c>
      <c r="H237" s="10">
        <f t="shared" si="65"/>
        <v>0</v>
      </c>
      <c r="I237" s="10">
        <f t="shared" si="65"/>
        <v>0</v>
      </c>
      <c r="J237" s="10">
        <f t="shared" si="65"/>
        <v>0</v>
      </c>
      <c r="K237" s="10">
        <f t="shared" si="65"/>
        <v>0</v>
      </c>
      <c r="L237" s="10">
        <f t="shared" si="65"/>
        <v>0</v>
      </c>
      <c r="M237" s="10">
        <f t="shared" si="65"/>
        <v>0</v>
      </c>
      <c r="N237" s="10">
        <f t="shared" si="65"/>
        <v>3.1280000000000001</v>
      </c>
      <c r="O237" s="10">
        <f t="shared" si="65"/>
        <v>3.1280000000000001</v>
      </c>
      <c r="P237" s="10">
        <f>P235</f>
        <v>3.1280000000000001</v>
      </c>
    </row>
    <row r="238" spans="1:16" x14ac:dyDescent="0.25">
      <c r="A238" s="81"/>
      <c r="B238" s="85"/>
      <c r="C238" s="85"/>
      <c r="D238" s="85"/>
      <c r="E238" s="85"/>
      <c r="F238" s="8" t="s">
        <v>18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</row>
    <row r="239" spans="1:16" ht="15" customHeight="1" x14ac:dyDescent="0.25">
      <c r="A239" s="81"/>
      <c r="B239" s="85" t="s">
        <v>19</v>
      </c>
      <c r="C239" s="85"/>
      <c r="D239" s="85"/>
      <c r="E239" s="85"/>
      <c r="F239" s="8" t="s">
        <v>16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 x14ac:dyDescent="0.25">
      <c r="A240" s="81"/>
      <c r="B240" s="85"/>
      <c r="C240" s="85"/>
      <c r="D240" s="85"/>
      <c r="E240" s="85"/>
      <c r="F240" s="8" t="s">
        <v>22</v>
      </c>
      <c r="G240" s="10">
        <f t="shared" ref="G240:O240" si="66">G235</f>
        <v>0</v>
      </c>
      <c r="H240" s="10">
        <f t="shared" si="66"/>
        <v>0</v>
      </c>
      <c r="I240" s="10">
        <f t="shared" si="66"/>
        <v>0</v>
      </c>
      <c r="J240" s="10">
        <f t="shared" si="66"/>
        <v>0</v>
      </c>
      <c r="K240" s="10">
        <f t="shared" si="66"/>
        <v>0</v>
      </c>
      <c r="L240" s="10">
        <f t="shared" si="66"/>
        <v>0</v>
      </c>
      <c r="M240" s="10">
        <f t="shared" si="66"/>
        <v>0</v>
      </c>
      <c r="N240" s="10">
        <f t="shared" si="66"/>
        <v>3.1280000000000001</v>
      </c>
      <c r="O240" s="10">
        <f t="shared" si="66"/>
        <v>3.1280000000000001</v>
      </c>
      <c r="P240" s="10">
        <f>P235</f>
        <v>3.1280000000000001</v>
      </c>
    </row>
    <row r="241" spans="1:16" x14ac:dyDescent="0.25">
      <c r="A241" s="81"/>
      <c r="B241" s="85"/>
      <c r="C241" s="85"/>
      <c r="D241" s="85"/>
      <c r="E241" s="85"/>
      <c r="F241" s="8" t="s">
        <v>23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</row>
    <row r="242" spans="1:16" x14ac:dyDescent="0.25">
      <c r="A242" s="81"/>
      <c r="B242" s="85"/>
      <c r="C242" s="85"/>
      <c r="D242" s="85"/>
      <c r="E242" s="85"/>
      <c r="F242" s="8" t="s">
        <v>17</v>
      </c>
      <c r="G242" s="10">
        <f t="shared" ref="G242:O242" si="67">G240</f>
        <v>0</v>
      </c>
      <c r="H242" s="10">
        <f t="shared" si="67"/>
        <v>0</v>
      </c>
      <c r="I242" s="10">
        <f t="shared" si="67"/>
        <v>0</v>
      </c>
      <c r="J242" s="10">
        <f t="shared" si="67"/>
        <v>0</v>
      </c>
      <c r="K242" s="10">
        <f t="shared" si="67"/>
        <v>0</v>
      </c>
      <c r="L242" s="10">
        <f t="shared" si="67"/>
        <v>0</v>
      </c>
      <c r="M242" s="10">
        <f t="shared" si="67"/>
        <v>0</v>
      </c>
      <c r="N242" s="10">
        <f t="shared" si="67"/>
        <v>3.1280000000000001</v>
      </c>
      <c r="O242" s="10">
        <f t="shared" si="67"/>
        <v>3.1280000000000001</v>
      </c>
      <c r="P242" s="10">
        <f>P240</f>
        <v>3.1280000000000001</v>
      </c>
    </row>
    <row r="243" spans="1:16" x14ac:dyDescent="0.25">
      <c r="A243" s="81"/>
      <c r="B243" s="85"/>
      <c r="C243" s="85"/>
      <c r="D243" s="85"/>
      <c r="E243" s="85"/>
      <c r="F243" s="8" t="s">
        <v>18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</row>
    <row r="244" spans="1:16" ht="30" x14ac:dyDescent="0.25">
      <c r="A244" s="82">
        <v>19</v>
      </c>
      <c r="B244" s="20" t="s">
        <v>132</v>
      </c>
      <c r="C244" s="20" t="s">
        <v>133</v>
      </c>
      <c r="D244" s="20" t="s">
        <v>134</v>
      </c>
      <c r="E244" s="20" t="s">
        <v>68</v>
      </c>
      <c r="F244" s="41" t="s">
        <v>16</v>
      </c>
      <c r="G244" s="49"/>
      <c r="H244" s="49"/>
      <c r="I244" s="49"/>
      <c r="J244" s="49"/>
      <c r="K244" s="49"/>
      <c r="L244" s="49"/>
      <c r="M244" s="49"/>
      <c r="N244" s="49">
        <v>0.4</v>
      </c>
      <c r="O244" s="49">
        <v>0.4</v>
      </c>
      <c r="P244" s="49">
        <v>0.4</v>
      </c>
    </row>
    <row r="245" spans="1:16" ht="75" x14ac:dyDescent="0.25">
      <c r="A245" s="83"/>
      <c r="B245" s="20" t="s">
        <v>285</v>
      </c>
      <c r="C245" s="20" t="s">
        <v>135</v>
      </c>
      <c r="D245" s="20" t="s">
        <v>136</v>
      </c>
      <c r="E245" s="20" t="s">
        <v>68</v>
      </c>
      <c r="F245" s="41" t="s">
        <v>16</v>
      </c>
      <c r="G245" s="49"/>
      <c r="H245" s="49"/>
      <c r="I245" s="49"/>
      <c r="J245" s="49"/>
      <c r="K245" s="49"/>
      <c r="L245" s="49"/>
      <c r="M245" s="49"/>
      <c r="N245" s="49">
        <v>0.57999999999999996</v>
      </c>
      <c r="O245" s="49">
        <v>0.57999999999999996</v>
      </c>
      <c r="P245" s="49">
        <v>0.57999999999999996</v>
      </c>
    </row>
    <row r="246" spans="1:16" ht="60" x14ac:dyDescent="0.25">
      <c r="A246" s="83"/>
      <c r="B246" s="20" t="s">
        <v>286</v>
      </c>
      <c r="C246" s="20" t="s">
        <v>137</v>
      </c>
      <c r="D246" s="20" t="s">
        <v>138</v>
      </c>
      <c r="E246" s="20" t="s">
        <v>68</v>
      </c>
      <c r="F246" s="41" t="s">
        <v>16</v>
      </c>
      <c r="G246" s="49"/>
      <c r="H246" s="49"/>
      <c r="I246" s="49"/>
      <c r="J246" s="49"/>
      <c r="K246" s="49"/>
      <c r="L246" s="49"/>
      <c r="M246" s="49"/>
      <c r="N246" s="49">
        <v>1.5</v>
      </c>
      <c r="O246" s="49">
        <v>1.5</v>
      </c>
      <c r="P246" s="49">
        <v>1.5</v>
      </c>
    </row>
    <row r="247" spans="1:16" ht="30" x14ac:dyDescent="0.25">
      <c r="A247" s="83"/>
      <c r="B247" s="20" t="s">
        <v>218</v>
      </c>
      <c r="C247" s="20" t="s">
        <v>142</v>
      </c>
      <c r="D247" s="20" t="s">
        <v>219</v>
      </c>
      <c r="E247" s="20" t="s">
        <v>68</v>
      </c>
      <c r="F247" s="41" t="s">
        <v>16</v>
      </c>
      <c r="G247" s="49"/>
      <c r="H247" s="49"/>
      <c r="I247" s="49"/>
      <c r="J247" s="49"/>
      <c r="K247" s="49"/>
      <c r="L247" s="49"/>
      <c r="M247" s="49"/>
      <c r="N247" s="49">
        <v>1.95</v>
      </c>
      <c r="O247" s="49">
        <v>1.95</v>
      </c>
      <c r="P247" s="49">
        <v>1.95</v>
      </c>
    </row>
    <row r="248" spans="1:16" ht="45" x14ac:dyDescent="0.25">
      <c r="A248" s="83"/>
      <c r="B248" s="20" t="s">
        <v>310</v>
      </c>
      <c r="C248" s="20" t="s">
        <v>204</v>
      </c>
      <c r="D248" s="20" t="s">
        <v>205</v>
      </c>
      <c r="E248" s="20" t="s">
        <v>77</v>
      </c>
      <c r="F248" s="41" t="s">
        <v>228</v>
      </c>
      <c r="G248" s="49"/>
      <c r="H248" s="49"/>
      <c r="I248" s="49"/>
      <c r="J248" s="49"/>
      <c r="K248" s="49"/>
      <c r="L248" s="49"/>
      <c r="M248" s="49"/>
      <c r="N248" s="49">
        <v>1.5</v>
      </c>
      <c r="O248" s="49">
        <v>1.5</v>
      </c>
      <c r="P248" s="49">
        <v>1.5</v>
      </c>
    </row>
    <row r="249" spans="1:16" ht="120" x14ac:dyDescent="0.25">
      <c r="A249" s="83"/>
      <c r="B249" s="20" t="s">
        <v>314</v>
      </c>
      <c r="C249" s="20" t="s">
        <v>175</v>
      </c>
      <c r="D249" s="20" t="s">
        <v>300</v>
      </c>
      <c r="E249" s="20" t="s">
        <v>68</v>
      </c>
      <c r="F249" s="20" t="s">
        <v>50</v>
      </c>
      <c r="G249" s="49"/>
      <c r="H249" s="49"/>
      <c r="I249" s="49"/>
      <c r="J249" s="49"/>
      <c r="K249" s="49"/>
      <c r="L249" s="49"/>
      <c r="M249" s="49"/>
      <c r="N249" s="49"/>
      <c r="O249" s="49"/>
      <c r="P249" s="49">
        <v>1.98</v>
      </c>
    </row>
    <row r="250" spans="1:16" x14ac:dyDescent="0.25">
      <c r="A250" s="83"/>
      <c r="B250" s="20" t="s">
        <v>287</v>
      </c>
      <c r="C250" s="20" t="s">
        <v>139</v>
      </c>
      <c r="D250" s="20" t="s">
        <v>140</v>
      </c>
      <c r="E250" s="20" t="s">
        <v>68</v>
      </c>
      <c r="F250" s="41" t="s">
        <v>16</v>
      </c>
      <c r="G250" s="49"/>
      <c r="H250" s="49"/>
      <c r="I250" s="49"/>
      <c r="J250" s="49"/>
      <c r="K250" s="49"/>
      <c r="L250" s="49"/>
      <c r="M250" s="49"/>
      <c r="N250" s="49"/>
      <c r="O250" s="49">
        <v>3.13</v>
      </c>
      <c r="P250" s="49">
        <v>3.13</v>
      </c>
    </row>
    <row r="251" spans="1:16" ht="45" x14ac:dyDescent="0.25">
      <c r="A251" s="83"/>
      <c r="B251" s="20" t="s">
        <v>144</v>
      </c>
      <c r="C251" s="20" t="s">
        <v>145</v>
      </c>
      <c r="D251" s="62" t="s">
        <v>146</v>
      </c>
      <c r="E251" s="62" t="s">
        <v>40</v>
      </c>
      <c r="F251" s="62" t="s">
        <v>22</v>
      </c>
      <c r="G251" s="49"/>
      <c r="H251" s="49"/>
      <c r="I251" s="49"/>
      <c r="J251" s="49"/>
      <c r="K251" s="49"/>
      <c r="L251" s="49"/>
      <c r="M251" s="49"/>
      <c r="N251" s="49"/>
      <c r="O251" s="49">
        <v>0.63</v>
      </c>
      <c r="P251" s="49">
        <v>0.63</v>
      </c>
    </row>
    <row r="252" spans="1:16" x14ac:dyDescent="0.25">
      <c r="A252" s="83"/>
      <c r="B252" s="20" t="s">
        <v>148</v>
      </c>
      <c r="C252" s="20" t="s">
        <v>149</v>
      </c>
      <c r="D252" s="20" t="s">
        <v>150</v>
      </c>
      <c r="E252" s="20" t="s">
        <v>77</v>
      </c>
      <c r="F252" s="20" t="s">
        <v>23</v>
      </c>
      <c r="G252" s="49"/>
      <c r="H252" s="49"/>
      <c r="I252" s="49"/>
      <c r="J252" s="49"/>
      <c r="K252" s="49"/>
      <c r="L252" s="49"/>
      <c r="M252" s="49"/>
      <c r="N252" s="49"/>
      <c r="O252" s="49">
        <v>3.6</v>
      </c>
      <c r="P252" s="49">
        <v>3.6</v>
      </c>
    </row>
    <row r="253" spans="1:16" ht="30" x14ac:dyDescent="0.25">
      <c r="A253" s="83"/>
      <c r="B253" s="20" t="s">
        <v>156</v>
      </c>
      <c r="C253" s="20" t="s">
        <v>157</v>
      </c>
      <c r="D253" s="20" t="s">
        <v>158</v>
      </c>
      <c r="E253" s="20" t="s">
        <v>77</v>
      </c>
      <c r="F253" s="20" t="s">
        <v>23</v>
      </c>
      <c r="G253" s="49"/>
      <c r="H253" s="49"/>
      <c r="I253" s="49"/>
      <c r="J253" s="49"/>
      <c r="K253" s="49"/>
      <c r="L253" s="49"/>
      <c r="M253" s="49"/>
      <c r="N253" s="49"/>
      <c r="O253" s="49">
        <v>1.3</v>
      </c>
      <c r="P253" s="49">
        <v>1.3</v>
      </c>
    </row>
    <row r="254" spans="1:16" x14ac:dyDescent="0.25">
      <c r="A254" s="83"/>
      <c r="B254" s="20" t="s">
        <v>151</v>
      </c>
      <c r="C254" s="20" t="s">
        <v>152</v>
      </c>
      <c r="D254" s="20" t="s">
        <v>153</v>
      </c>
      <c r="E254" s="20" t="s">
        <v>77</v>
      </c>
      <c r="F254" s="20" t="s">
        <v>23</v>
      </c>
      <c r="G254" s="49"/>
      <c r="H254" s="49"/>
      <c r="I254" s="49"/>
      <c r="J254" s="49"/>
      <c r="K254" s="49"/>
      <c r="L254" s="49"/>
      <c r="M254" s="49"/>
      <c r="N254" s="49"/>
      <c r="O254" s="49">
        <v>0.68</v>
      </c>
      <c r="P254" s="49">
        <v>0.68</v>
      </c>
    </row>
    <row r="255" spans="1:16" ht="45" x14ac:dyDescent="0.25">
      <c r="A255" s="83"/>
      <c r="B255" s="20" t="s">
        <v>311</v>
      </c>
      <c r="C255" s="20" t="s">
        <v>152</v>
      </c>
      <c r="D255" s="20" t="s">
        <v>163</v>
      </c>
      <c r="E255" s="20" t="s">
        <v>77</v>
      </c>
      <c r="F255" s="20" t="s">
        <v>23</v>
      </c>
      <c r="G255" s="49"/>
      <c r="H255" s="49"/>
      <c r="I255" s="49"/>
      <c r="J255" s="49"/>
      <c r="K255" s="49"/>
      <c r="L255" s="49"/>
      <c r="M255" s="49"/>
      <c r="N255" s="49"/>
      <c r="O255" s="49">
        <v>0.6</v>
      </c>
      <c r="P255" s="49">
        <v>0.6</v>
      </c>
    </row>
    <row r="256" spans="1:16" x14ac:dyDescent="0.25">
      <c r="A256" s="83"/>
      <c r="B256" s="20" t="s">
        <v>243</v>
      </c>
      <c r="C256" s="20" t="s">
        <v>154</v>
      </c>
      <c r="D256" s="20" t="s">
        <v>155</v>
      </c>
      <c r="E256" s="20" t="s">
        <v>77</v>
      </c>
      <c r="F256" s="20" t="s">
        <v>23</v>
      </c>
      <c r="G256" s="49"/>
      <c r="H256" s="49"/>
      <c r="I256" s="49"/>
      <c r="J256" s="49"/>
      <c r="K256" s="49"/>
      <c r="L256" s="49"/>
      <c r="M256" s="49"/>
      <c r="N256" s="49"/>
      <c r="O256" s="49">
        <v>1.1000000000000001</v>
      </c>
      <c r="P256" s="49">
        <v>1.1000000000000001</v>
      </c>
    </row>
    <row r="257" spans="1:25" ht="30" x14ac:dyDescent="0.25">
      <c r="A257" s="83"/>
      <c r="B257" s="20" t="s">
        <v>171</v>
      </c>
      <c r="C257" s="20" t="s">
        <v>172</v>
      </c>
      <c r="D257" s="20" t="s">
        <v>288</v>
      </c>
      <c r="E257" s="20" t="s">
        <v>77</v>
      </c>
      <c r="F257" s="62" t="s">
        <v>23</v>
      </c>
      <c r="G257" s="49"/>
      <c r="H257" s="49"/>
      <c r="I257" s="49"/>
      <c r="J257" s="49"/>
      <c r="K257" s="49"/>
      <c r="L257" s="49"/>
      <c r="M257" s="49"/>
      <c r="N257" s="49"/>
      <c r="O257" s="49"/>
      <c r="P257" s="49">
        <v>1.4</v>
      </c>
    </row>
    <row r="258" spans="1:25" x14ac:dyDescent="0.25">
      <c r="A258" s="83"/>
      <c r="B258" s="20" t="s">
        <v>160</v>
      </c>
      <c r="C258" s="20" t="s">
        <v>161</v>
      </c>
      <c r="D258" s="20" t="s">
        <v>162</v>
      </c>
      <c r="E258" s="20" t="s">
        <v>77</v>
      </c>
      <c r="F258" s="20" t="s">
        <v>23</v>
      </c>
      <c r="G258" s="49"/>
      <c r="H258" s="49"/>
      <c r="I258" s="49"/>
      <c r="J258" s="49"/>
      <c r="K258" s="49"/>
      <c r="L258" s="49"/>
      <c r="M258" s="49"/>
      <c r="N258" s="49"/>
      <c r="O258" s="49"/>
      <c r="P258" s="49">
        <v>2.6</v>
      </c>
    </row>
    <row r="259" spans="1:25" x14ac:dyDescent="0.25">
      <c r="A259" s="83"/>
      <c r="B259" s="20" t="s">
        <v>164</v>
      </c>
      <c r="C259" s="20" t="s">
        <v>165</v>
      </c>
      <c r="D259" s="20" t="s">
        <v>166</v>
      </c>
      <c r="E259" s="20" t="s">
        <v>77</v>
      </c>
      <c r="F259" s="20" t="s">
        <v>23</v>
      </c>
      <c r="G259" s="49"/>
      <c r="H259" s="49"/>
      <c r="I259" s="49"/>
      <c r="J259" s="49"/>
      <c r="K259" s="49"/>
      <c r="L259" s="49"/>
      <c r="M259" s="49"/>
      <c r="N259" s="49"/>
      <c r="O259" s="49"/>
      <c r="P259" s="49">
        <v>1.6</v>
      </c>
    </row>
    <row r="260" spans="1:25" s="26" customFormat="1" ht="30" x14ac:dyDescent="0.25">
      <c r="A260" s="83"/>
      <c r="B260" s="20" t="s">
        <v>312</v>
      </c>
      <c r="C260" s="20" t="s">
        <v>167</v>
      </c>
      <c r="D260" s="20" t="s">
        <v>168</v>
      </c>
      <c r="E260" s="20" t="s">
        <v>77</v>
      </c>
      <c r="F260" s="20" t="s">
        <v>23</v>
      </c>
      <c r="G260" s="49"/>
      <c r="H260" s="49"/>
      <c r="I260" s="49"/>
      <c r="J260" s="49"/>
      <c r="K260" s="49"/>
      <c r="L260" s="49"/>
      <c r="M260" s="49"/>
      <c r="N260" s="49"/>
      <c r="O260" s="49"/>
      <c r="P260" s="49">
        <v>0.2</v>
      </c>
    </row>
    <row r="261" spans="1:25" ht="210" x14ac:dyDescent="0.25">
      <c r="A261" s="83"/>
      <c r="B261" s="63" t="s">
        <v>313</v>
      </c>
      <c r="C261" s="20" t="s">
        <v>169</v>
      </c>
      <c r="D261" s="33" t="s">
        <v>170</v>
      </c>
      <c r="E261" s="20" t="s">
        <v>68</v>
      </c>
      <c r="F261" s="20" t="s">
        <v>50</v>
      </c>
      <c r="G261" s="64"/>
      <c r="H261" s="64"/>
      <c r="I261" s="64"/>
      <c r="J261" s="64"/>
      <c r="K261" s="64"/>
      <c r="L261" s="64"/>
      <c r="M261" s="64"/>
      <c r="N261" s="64"/>
      <c r="O261" s="64"/>
      <c r="P261" s="64">
        <v>2.17</v>
      </c>
      <c r="Y261" s="27"/>
    </row>
    <row r="262" spans="1:25" ht="45" x14ac:dyDescent="0.25">
      <c r="A262" s="83"/>
      <c r="B262" s="20" t="s">
        <v>245</v>
      </c>
      <c r="C262" s="20" t="s">
        <v>236</v>
      </c>
      <c r="D262" s="20" t="s">
        <v>147</v>
      </c>
      <c r="E262" s="20" t="s">
        <v>40</v>
      </c>
      <c r="F262" s="41" t="s">
        <v>237</v>
      </c>
      <c r="G262" s="49"/>
      <c r="H262" s="49"/>
      <c r="I262" s="49"/>
      <c r="J262" s="49"/>
      <c r="K262" s="49"/>
      <c r="L262" s="49"/>
      <c r="M262" s="49"/>
      <c r="N262" s="49"/>
      <c r="O262" s="49"/>
      <c r="P262" s="49">
        <v>0.55000000000000004</v>
      </c>
    </row>
    <row r="263" spans="1:25" x14ac:dyDescent="0.25">
      <c r="A263" s="83"/>
      <c r="B263" s="20" t="s">
        <v>307</v>
      </c>
      <c r="C263" s="20" t="s">
        <v>236</v>
      </c>
      <c r="D263" s="20" t="s">
        <v>248</v>
      </c>
      <c r="E263" s="20" t="s">
        <v>40</v>
      </c>
      <c r="F263" s="41" t="s">
        <v>237</v>
      </c>
      <c r="G263" s="49"/>
      <c r="H263" s="49"/>
      <c r="I263" s="49"/>
      <c r="J263" s="49"/>
      <c r="K263" s="49"/>
      <c r="L263" s="49"/>
      <c r="M263" s="49"/>
      <c r="N263" s="49"/>
      <c r="O263" s="49"/>
      <c r="P263" s="49">
        <v>0.61499999999999999</v>
      </c>
    </row>
    <row r="264" spans="1:25" x14ac:dyDescent="0.25">
      <c r="A264" s="83"/>
      <c r="B264" s="20" t="s">
        <v>178</v>
      </c>
      <c r="C264" s="20" t="s">
        <v>179</v>
      </c>
      <c r="D264" s="20" t="s">
        <v>180</v>
      </c>
      <c r="E264" s="20" t="s">
        <v>68</v>
      </c>
      <c r="F264" s="41" t="s">
        <v>16</v>
      </c>
      <c r="G264" s="49"/>
      <c r="H264" s="49"/>
      <c r="I264" s="49"/>
      <c r="J264" s="49"/>
      <c r="K264" s="49"/>
      <c r="L264" s="49"/>
      <c r="M264" s="49"/>
      <c r="N264" s="49"/>
      <c r="O264" s="49"/>
      <c r="P264" s="49">
        <v>1.1000000000000001</v>
      </c>
    </row>
    <row r="265" spans="1:25" ht="30" x14ac:dyDescent="0.25">
      <c r="A265" s="83"/>
      <c r="B265" s="20" t="s">
        <v>184</v>
      </c>
      <c r="C265" s="20" t="s">
        <v>179</v>
      </c>
      <c r="D265" s="20" t="s">
        <v>185</v>
      </c>
      <c r="E265" s="20" t="s">
        <v>68</v>
      </c>
      <c r="F265" s="41" t="s">
        <v>16</v>
      </c>
      <c r="G265" s="49"/>
      <c r="H265" s="49"/>
      <c r="I265" s="49"/>
      <c r="J265" s="49"/>
      <c r="K265" s="49"/>
      <c r="L265" s="49"/>
      <c r="M265" s="49"/>
      <c r="N265" s="49"/>
      <c r="O265" s="49"/>
      <c r="P265" s="49">
        <v>0.14000000000000001</v>
      </c>
    </row>
    <row r="266" spans="1:25" x14ac:dyDescent="0.25">
      <c r="A266" s="83"/>
      <c r="B266" s="20" t="s">
        <v>186</v>
      </c>
      <c r="C266" s="20" t="s">
        <v>187</v>
      </c>
      <c r="D266" s="20" t="s">
        <v>188</v>
      </c>
      <c r="E266" s="20" t="s">
        <v>68</v>
      </c>
      <c r="F266" s="41" t="s">
        <v>16</v>
      </c>
      <c r="G266" s="49"/>
      <c r="H266" s="49"/>
      <c r="I266" s="49"/>
      <c r="J266" s="49"/>
      <c r="K266" s="49"/>
      <c r="L266" s="49"/>
      <c r="M266" s="49"/>
      <c r="N266" s="49"/>
      <c r="O266" s="49"/>
      <c r="P266" s="49">
        <v>0.2</v>
      </c>
    </row>
    <row r="267" spans="1:25" x14ac:dyDescent="0.25">
      <c r="A267" s="83"/>
      <c r="B267" s="20" t="s">
        <v>189</v>
      </c>
      <c r="C267" s="20" t="s">
        <v>187</v>
      </c>
      <c r="D267" s="20" t="s">
        <v>190</v>
      </c>
      <c r="E267" s="20" t="s">
        <v>68</v>
      </c>
      <c r="F267" s="41" t="s">
        <v>16</v>
      </c>
      <c r="G267" s="49"/>
      <c r="H267" s="49"/>
      <c r="I267" s="49"/>
      <c r="J267" s="49"/>
      <c r="K267" s="49"/>
      <c r="L267" s="49"/>
      <c r="M267" s="49"/>
      <c r="N267" s="49"/>
      <c r="O267" s="49"/>
      <c r="P267" s="49">
        <v>3.9E-2</v>
      </c>
    </row>
    <row r="268" spans="1:25" x14ac:dyDescent="0.25">
      <c r="A268" s="83"/>
      <c r="B268" s="20" t="s">
        <v>191</v>
      </c>
      <c r="C268" s="20" t="s">
        <v>192</v>
      </c>
      <c r="D268" s="20" t="s">
        <v>193</v>
      </c>
      <c r="E268" s="20" t="s">
        <v>77</v>
      </c>
      <c r="F268" s="41" t="s">
        <v>228</v>
      </c>
      <c r="G268" s="49"/>
      <c r="H268" s="49"/>
      <c r="I268" s="49"/>
      <c r="J268" s="49"/>
      <c r="K268" s="49"/>
      <c r="L268" s="49"/>
      <c r="M268" s="49"/>
      <c r="N268" s="49"/>
      <c r="O268" s="49"/>
      <c r="P268" s="49">
        <v>0.5</v>
      </c>
    </row>
    <row r="269" spans="1:25" x14ac:dyDescent="0.25">
      <c r="A269" s="83"/>
      <c r="B269" s="20" t="s">
        <v>181</v>
      </c>
      <c r="C269" s="20" t="s">
        <v>182</v>
      </c>
      <c r="D269" s="20" t="s">
        <v>183</v>
      </c>
      <c r="E269" s="20" t="s">
        <v>77</v>
      </c>
      <c r="F269" s="41" t="s">
        <v>228</v>
      </c>
      <c r="G269" s="49"/>
      <c r="H269" s="49"/>
      <c r="I269" s="49"/>
      <c r="J269" s="49"/>
      <c r="K269" s="49"/>
      <c r="L269" s="49"/>
      <c r="M269" s="49"/>
      <c r="N269" s="49"/>
      <c r="O269" s="49"/>
      <c r="P269" s="49">
        <v>0.53</v>
      </c>
    </row>
    <row r="270" spans="1:25" x14ac:dyDescent="0.25">
      <c r="A270" s="83"/>
      <c r="B270" s="20" t="s">
        <v>194</v>
      </c>
      <c r="C270" s="20" t="s">
        <v>195</v>
      </c>
      <c r="D270" s="20" t="s">
        <v>196</v>
      </c>
      <c r="E270" s="20" t="s">
        <v>77</v>
      </c>
      <c r="F270" s="41" t="s">
        <v>228</v>
      </c>
      <c r="G270" s="49"/>
      <c r="H270" s="49"/>
      <c r="I270" s="49"/>
      <c r="J270" s="49"/>
      <c r="K270" s="49"/>
      <c r="L270" s="49"/>
      <c r="M270" s="49"/>
      <c r="N270" s="49"/>
      <c r="O270" s="49"/>
      <c r="P270" s="49">
        <f>0.68-0.563</f>
        <v>0.1170000000000001</v>
      </c>
    </row>
    <row r="271" spans="1:25" x14ac:dyDescent="0.25">
      <c r="A271" s="83"/>
      <c r="B271" s="20" t="s">
        <v>202</v>
      </c>
      <c r="C271" s="20" t="s">
        <v>203</v>
      </c>
      <c r="D271" s="20" t="s">
        <v>136</v>
      </c>
      <c r="E271" s="20" t="s">
        <v>68</v>
      </c>
      <c r="F271" s="41" t="s">
        <v>50</v>
      </c>
      <c r="G271" s="49"/>
      <c r="H271" s="49"/>
      <c r="I271" s="49"/>
      <c r="J271" s="49"/>
      <c r="K271" s="49"/>
      <c r="L271" s="49"/>
      <c r="M271" s="49"/>
      <c r="N271" s="49"/>
      <c r="O271" s="49"/>
      <c r="P271" s="49">
        <v>1.4</v>
      </c>
    </row>
    <row r="272" spans="1:25" x14ac:dyDescent="0.25">
      <c r="A272" s="83"/>
      <c r="B272" s="20" t="s">
        <v>200</v>
      </c>
      <c r="C272" s="20" t="s">
        <v>198</v>
      </c>
      <c r="D272" s="20" t="s">
        <v>207</v>
      </c>
      <c r="E272" s="20" t="s">
        <v>68</v>
      </c>
      <c r="F272" s="41" t="s">
        <v>16</v>
      </c>
      <c r="G272" s="49"/>
      <c r="H272" s="49"/>
      <c r="I272" s="49"/>
      <c r="J272" s="49"/>
      <c r="K272" s="49"/>
      <c r="L272" s="49"/>
      <c r="M272" s="49"/>
      <c r="N272" s="49"/>
      <c r="O272" s="49"/>
      <c r="P272" s="49">
        <v>0.5</v>
      </c>
    </row>
    <row r="273" spans="1:16" ht="15" customHeight="1" x14ac:dyDescent="0.25">
      <c r="A273" s="83"/>
      <c r="B273" s="69" t="s">
        <v>206</v>
      </c>
      <c r="C273" s="70"/>
      <c r="D273" s="70"/>
      <c r="E273" s="71"/>
      <c r="F273" s="8" t="s">
        <v>16</v>
      </c>
      <c r="G273" s="43">
        <f t="shared" ref="G273:O273" si="68">G272+G271+G267+G266+G265+G264+G261+G250+G247+G246+G245+G244+G249</f>
        <v>0</v>
      </c>
      <c r="H273" s="43">
        <f t="shared" si="68"/>
        <v>0</v>
      </c>
      <c r="I273" s="43">
        <f t="shared" si="68"/>
        <v>0</v>
      </c>
      <c r="J273" s="43">
        <f t="shared" si="68"/>
        <v>0</v>
      </c>
      <c r="K273" s="43">
        <f t="shared" si="68"/>
        <v>0</v>
      </c>
      <c r="L273" s="43">
        <f t="shared" si="68"/>
        <v>0</v>
      </c>
      <c r="M273" s="43">
        <f t="shared" si="68"/>
        <v>0</v>
      </c>
      <c r="N273" s="43">
        <f t="shared" si="68"/>
        <v>4.4300000000000006</v>
      </c>
      <c r="O273" s="43">
        <f t="shared" si="68"/>
        <v>7.5600000000000005</v>
      </c>
      <c r="P273" s="43">
        <f>P272+P271+P267+P266+P265+P264+P261+P250+P247+P246+P245+P244+P249</f>
        <v>15.088999999999999</v>
      </c>
    </row>
    <row r="274" spans="1:16" x14ac:dyDescent="0.25">
      <c r="A274" s="83"/>
      <c r="B274" s="72"/>
      <c r="C274" s="73"/>
      <c r="D274" s="73"/>
      <c r="E274" s="74"/>
      <c r="F274" s="8" t="s">
        <v>22</v>
      </c>
      <c r="G274" s="10">
        <f t="shared" ref="G274:O274" si="69">G251+G262+G263</f>
        <v>0</v>
      </c>
      <c r="H274" s="10">
        <f t="shared" si="69"/>
        <v>0</v>
      </c>
      <c r="I274" s="10">
        <f t="shared" si="69"/>
        <v>0</v>
      </c>
      <c r="J274" s="10">
        <f t="shared" si="69"/>
        <v>0</v>
      </c>
      <c r="K274" s="10">
        <f t="shared" si="69"/>
        <v>0</v>
      </c>
      <c r="L274" s="10">
        <f t="shared" si="69"/>
        <v>0</v>
      </c>
      <c r="M274" s="10">
        <f t="shared" si="69"/>
        <v>0</v>
      </c>
      <c r="N274" s="10">
        <f t="shared" si="69"/>
        <v>0</v>
      </c>
      <c r="O274" s="10">
        <f t="shared" si="69"/>
        <v>0.63</v>
      </c>
      <c r="P274" s="10">
        <f>P251+P262+P263</f>
        <v>1.7950000000000002</v>
      </c>
    </row>
    <row r="275" spans="1:16" x14ac:dyDescent="0.25">
      <c r="A275" s="83"/>
      <c r="B275" s="72"/>
      <c r="C275" s="73"/>
      <c r="D275" s="73"/>
      <c r="E275" s="74"/>
      <c r="F275" s="8" t="s">
        <v>23</v>
      </c>
      <c r="G275" s="43">
        <f t="shared" ref="G275:O275" si="70">G270+G269+G268+G260+G259+G258+G257+G255+G254+G253+G248+G256+G252</f>
        <v>0</v>
      </c>
      <c r="H275" s="43">
        <f t="shared" si="70"/>
        <v>0</v>
      </c>
      <c r="I275" s="43">
        <f t="shared" si="70"/>
        <v>0</v>
      </c>
      <c r="J275" s="43">
        <f t="shared" si="70"/>
        <v>0</v>
      </c>
      <c r="K275" s="43">
        <f t="shared" si="70"/>
        <v>0</v>
      </c>
      <c r="L275" s="43">
        <f t="shared" si="70"/>
        <v>0</v>
      </c>
      <c r="M275" s="43">
        <f t="shared" si="70"/>
        <v>0</v>
      </c>
      <c r="N275" s="43">
        <f t="shared" si="70"/>
        <v>1.5</v>
      </c>
      <c r="O275" s="43">
        <f t="shared" si="70"/>
        <v>8.7799999999999994</v>
      </c>
      <c r="P275" s="43">
        <f>P270+P269+P268+P260+P259+P258+P257+P255+P254+P253+P248+P256+P252</f>
        <v>15.727</v>
      </c>
    </row>
    <row r="276" spans="1:16" x14ac:dyDescent="0.25">
      <c r="A276" s="83"/>
      <c r="B276" s="72"/>
      <c r="C276" s="73"/>
      <c r="D276" s="73"/>
      <c r="E276" s="74"/>
      <c r="F276" s="8" t="s">
        <v>17</v>
      </c>
      <c r="G276" s="10">
        <f t="shared" ref="G276:O276" si="71">SUM(G244:G272)</f>
        <v>0</v>
      </c>
      <c r="H276" s="10">
        <f t="shared" si="71"/>
        <v>0</v>
      </c>
      <c r="I276" s="10">
        <f t="shared" si="71"/>
        <v>0</v>
      </c>
      <c r="J276" s="10">
        <f t="shared" si="71"/>
        <v>0</v>
      </c>
      <c r="K276" s="10">
        <f t="shared" si="71"/>
        <v>0</v>
      </c>
      <c r="L276" s="10">
        <f t="shared" si="71"/>
        <v>0</v>
      </c>
      <c r="M276" s="10">
        <f t="shared" si="71"/>
        <v>0</v>
      </c>
      <c r="N276" s="10">
        <f t="shared" si="71"/>
        <v>5.93</v>
      </c>
      <c r="O276" s="10">
        <f t="shared" si="71"/>
        <v>16.97</v>
      </c>
      <c r="P276" s="10">
        <f>P275+P274+P273</f>
        <v>32.611000000000004</v>
      </c>
    </row>
    <row r="277" spans="1:16" x14ac:dyDescent="0.25">
      <c r="A277" s="83"/>
      <c r="B277" s="75"/>
      <c r="C277" s="76"/>
      <c r="D277" s="76"/>
      <c r="E277" s="77"/>
      <c r="F277" s="8" t="s">
        <v>18</v>
      </c>
      <c r="G277" s="10">
        <f t="shared" ref="G277:O277" si="72">G273</f>
        <v>0</v>
      </c>
      <c r="H277" s="10">
        <f t="shared" si="72"/>
        <v>0</v>
      </c>
      <c r="I277" s="10">
        <f t="shared" si="72"/>
        <v>0</v>
      </c>
      <c r="J277" s="10">
        <f t="shared" si="72"/>
        <v>0</v>
      </c>
      <c r="K277" s="10">
        <f t="shared" si="72"/>
        <v>0</v>
      </c>
      <c r="L277" s="10">
        <f t="shared" si="72"/>
        <v>0</v>
      </c>
      <c r="M277" s="10">
        <f t="shared" si="72"/>
        <v>0</v>
      </c>
      <c r="N277" s="10">
        <f t="shared" si="72"/>
        <v>4.4300000000000006</v>
      </c>
      <c r="O277" s="10">
        <f t="shared" si="72"/>
        <v>7.5600000000000005</v>
      </c>
      <c r="P277" s="10">
        <f>P273</f>
        <v>15.088999999999999</v>
      </c>
    </row>
    <row r="278" spans="1:16" ht="15" customHeight="1" x14ac:dyDescent="0.25">
      <c r="A278" s="83"/>
      <c r="B278" s="69" t="s">
        <v>19</v>
      </c>
      <c r="C278" s="70"/>
      <c r="D278" s="70"/>
      <c r="E278" s="71"/>
      <c r="F278" s="8" t="s">
        <v>16</v>
      </c>
      <c r="G278" s="43">
        <f t="shared" ref="G278:P278" si="73">G249</f>
        <v>0</v>
      </c>
      <c r="H278" s="43">
        <f t="shared" si="73"/>
        <v>0</v>
      </c>
      <c r="I278" s="43">
        <f t="shared" si="73"/>
        <v>0</v>
      </c>
      <c r="J278" s="43">
        <f t="shared" si="73"/>
        <v>0</v>
      </c>
      <c r="K278" s="43">
        <f t="shared" si="73"/>
        <v>0</v>
      </c>
      <c r="L278" s="43">
        <f t="shared" si="73"/>
        <v>0</v>
      </c>
      <c r="M278" s="43">
        <f t="shared" si="73"/>
        <v>0</v>
      </c>
      <c r="N278" s="43">
        <f t="shared" si="73"/>
        <v>0</v>
      </c>
      <c r="O278" s="43">
        <f t="shared" si="73"/>
        <v>0</v>
      </c>
      <c r="P278" s="43">
        <f t="shared" si="73"/>
        <v>1.98</v>
      </c>
    </row>
    <row r="279" spans="1:16" x14ac:dyDescent="0.25">
      <c r="A279" s="83"/>
      <c r="B279" s="72"/>
      <c r="C279" s="73"/>
      <c r="D279" s="73"/>
      <c r="E279" s="74"/>
      <c r="F279" s="8" t="s">
        <v>22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</row>
    <row r="280" spans="1:16" x14ac:dyDescent="0.25">
      <c r="A280" s="83"/>
      <c r="B280" s="72"/>
      <c r="C280" s="73"/>
      <c r="D280" s="73"/>
      <c r="E280" s="74"/>
      <c r="F280" s="8" t="s">
        <v>23</v>
      </c>
      <c r="G280" s="43">
        <f t="shared" ref="G280:O280" si="74">G248</f>
        <v>0</v>
      </c>
      <c r="H280" s="43">
        <f t="shared" si="74"/>
        <v>0</v>
      </c>
      <c r="I280" s="43">
        <f t="shared" si="74"/>
        <v>0</v>
      </c>
      <c r="J280" s="43">
        <f t="shared" si="74"/>
        <v>0</v>
      </c>
      <c r="K280" s="43">
        <f t="shared" si="74"/>
        <v>0</v>
      </c>
      <c r="L280" s="43">
        <f t="shared" si="74"/>
        <v>0</v>
      </c>
      <c r="M280" s="43">
        <f t="shared" si="74"/>
        <v>0</v>
      </c>
      <c r="N280" s="43">
        <f t="shared" si="74"/>
        <v>1.5</v>
      </c>
      <c r="O280" s="43">
        <f t="shared" si="74"/>
        <v>1.5</v>
      </c>
      <c r="P280" s="43">
        <f>P248</f>
        <v>1.5</v>
      </c>
    </row>
    <row r="281" spans="1:16" x14ac:dyDescent="0.25">
      <c r="A281" s="83"/>
      <c r="B281" s="72"/>
      <c r="C281" s="73"/>
      <c r="D281" s="73"/>
      <c r="E281" s="74"/>
      <c r="F281" s="8" t="s">
        <v>17</v>
      </c>
      <c r="G281" s="43">
        <f t="shared" ref="G281:O281" si="75">G278+G279+G280</f>
        <v>0</v>
      </c>
      <c r="H281" s="43">
        <f t="shared" si="75"/>
        <v>0</v>
      </c>
      <c r="I281" s="43">
        <f t="shared" si="75"/>
        <v>0</v>
      </c>
      <c r="J281" s="43">
        <f t="shared" si="75"/>
        <v>0</v>
      </c>
      <c r="K281" s="43">
        <f t="shared" si="75"/>
        <v>0</v>
      </c>
      <c r="L281" s="43">
        <f t="shared" si="75"/>
        <v>0</v>
      </c>
      <c r="M281" s="43">
        <f t="shared" si="75"/>
        <v>0</v>
      </c>
      <c r="N281" s="43">
        <f t="shared" si="75"/>
        <v>1.5</v>
      </c>
      <c r="O281" s="43">
        <f t="shared" si="75"/>
        <v>1.5</v>
      </c>
      <c r="P281" s="43">
        <f>P278+P279+P280</f>
        <v>3.48</v>
      </c>
    </row>
    <row r="282" spans="1:16" x14ac:dyDescent="0.25">
      <c r="A282" s="83"/>
      <c r="B282" s="75"/>
      <c r="C282" s="76"/>
      <c r="D282" s="76"/>
      <c r="E282" s="77"/>
      <c r="F282" s="8" t="s">
        <v>18</v>
      </c>
      <c r="G282" s="43">
        <f t="shared" ref="G282:O282" si="76">G278</f>
        <v>0</v>
      </c>
      <c r="H282" s="43">
        <f t="shared" si="76"/>
        <v>0</v>
      </c>
      <c r="I282" s="43">
        <f t="shared" si="76"/>
        <v>0</v>
      </c>
      <c r="J282" s="43">
        <f t="shared" si="76"/>
        <v>0</v>
      </c>
      <c r="K282" s="43">
        <f t="shared" si="76"/>
        <v>0</v>
      </c>
      <c r="L282" s="43">
        <f t="shared" si="76"/>
        <v>0</v>
      </c>
      <c r="M282" s="43">
        <f t="shared" si="76"/>
        <v>0</v>
      </c>
      <c r="N282" s="43">
        <f t="shared" si="76"/>
        <v>0</v>
      </c>
      <c r="O282" s="43">
        <f t="shared" si="76"/>
        <v>0</v>
      </c>
      <c r="P282" s="43">
        <f>P278</f>
        <v>1.98</v>
      </c>
    </row>
    <row r="283" spans="1:16" ht="15" customHeight="1" x14ac:dyDescent="0.25">
      <c r="A283" s="83"/>
      <c r="B283" s="69" t="s">
        <v>20</v>
      </c>
      <c r="C283" s="70"/>
      <c r="D283" s="70"/>
      <c r="E283" s="71"/>
      <c r="F283" s="8" t="s">
        <v>16</v>
      </c>
      <c r="G283" s="10">
        <f t="shared" ref="G283:O283" si="77">G272+G271+G266+G267+G265+G264</f>
        <v>0</v>
      </c>
      <c r="H283" s="10">
        <f t="shared" si="77"/>
        <v>0</v>
      </c>
      <c r="I283" s="10">
        <f t="shared" si="77"/>
        <v>0</v>
      </c>
      <c r="J283" s="10">
        <f t="shared" si="77"/>
        <v>0</v>
      </c>
      <c r="K283" s="10">
        <f t="shared" si="77"/>
        <v>0</v>
      </c>
      <c r="L283" s="10">
        <f t="shared" si="77"/>
        <v>0</v>
      </c>
      <c r="M283" s="10">
        <f t="shared" si="77"/>
        <v>0</v>
      </c>
      <c r="N283" s="10">
        <f t="shared" si="77"/>
        <v>0</v>
      </c>
      <c r="O283" s="10">
        <f t="shared" si="77"/>
        <v>0</v>
      </c>
      <c r="P283" s="10">
        <f>P272+P271+P266+P267+P265+P264</f>
        <v>3.3790000000000004</v>
      </c>
    </row>
    <row r="284" spans="1:16" x14ac:dyDescent="0.25">
      <c r="A284" s="83"/>
      <c r="B284" s="72"/>
      <c r="C284" s="73"/>
      <c r="D284" s="73"/>
      <c r="E284" s="74"/>
      <c r="F284" s="8" t="s">
        <v>22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</row>
    <row r="285" spans="1:16" x14ac:dyDescent="0.25">
      <c r="A285" s="83"/>
      <c r="B285" s="72"/>
      <c r="C285" s="73"/>
      <c r="D285" s="73"/>
      <c r="E285" s="74"/>
      <c r="F285" s="8" t="s">
        <v>23</v>
      </c>
      <c r="G285" s="43">
        <f>G270+G269+G268</f>
        <v>0</v>
      </c>
      <c r="H285" s="43">
        <f t="shared" ref="H285:P285" si="78">H270+H269+H268</f>
        <v>0</v>
      </c>
      <c r="I285" s="43">
        <f t="shared" si="78"/>
        <v>0</v>
      </c>
      <c r="J285" s="43">
        <f t="shared" si="78"/>
        <v>0</v>
      </c>
      <c r="K285" s="43">
        <f t="shared" si="78"/>
        <v>0</v>
      </c>
      <c r="L285" s="43">
        <f t="shared" si="78"/>
        <v>0</v>
      </c>
      <c r="M285" s="43">
        <f t="shared" si="78"/>
        <v>0</v>
      </c>
      <c r="N285" s="43">
        <f t="shared" si="78"/>
        <v>0</v>
      </c>
      <c r="O285" s="43">
        <f t="shared" si="78"/>
        <v>0</v>
      </c>
      <c r="P285" s="43">
        <f t="shared" si="78"/>
        <v>1.1470000000000002</v>
      </c>
    </row>
    <row r="286" spans="1:16" x14ac:dyDescent="0.25">
      <c r="A286" s="83"/>
      <c r="B286" s="72"/>
      <c r="C286" s="73"/>
      <c r="D286" s="73"/>
      <c r="E286" s="74"/>
      <c r="F286" s="8" t="s">
        <v>17</v>
      </c>
      <c r="G286" s="10">
        <f t="shared" ref="G286:O286" si="79">G283+G284+G285</f>
        <v>0</v>
      </c>
      <c r="H286" s="10">
        <f t="shared" si="79"/>
        <v>0</v>
      </c>
      <c r="I286" s="10">
        <f t="shared" si="79"/>
        <v>0</v>
      </c>
      <c r="J286" s="10">
        <f t="shared" si="79"/>
        <v>0</v>
      </c>
      <c r="K286" s="10">
        <f t="shared" si="79"/>
        <v>0</v>
      </c>
      <c r="L286" s="10">
        <f t="shared" si="79"/>
        <v>0</v>
      </c>
      <c r="M286" s="10">
        <f t="shared" si="79"/>
        <v>0</v>
      </c>
      <c r="N286" s="10">
        <f t="shared" si="79"/>
        <v>0</v>
      </c>
      <c r="O286" s="10">
        <f t="shared" si="79"/>
        <v>0</v>
      </c>
      <c r="P286" s="10">
        <f>P283+P284+P285</f>
        <v>4.5260000000000007</v>
      </c>
    </row>
    <row r="287" spans="1:16" x14ac:dyDescent="0.25">
      <c r="A287" s="84"/>
      <c r="B287" s="75"/>
      <c r="C287" s="76"/>
      <c r="D287" s="76"/>
      <c r="E287" s="77"/>
      <c r="F287" s="8" t="s">
        <v>18</v>
      </c>
      <c r="G287" s="10">
        <f t="shared" ref="G287:O287" si="80">G283</f>
        <v>0</v>
      </c>
      <c r="H287" s="10">
        <f t="shared" si="80"/>
        <v>0</v>
      </c>
      <c r="I287" s="10">
        <f t="shared" si="80"/>
        <v>0</v>
      </c>
      <c r="J287" s="10">
        <f t="shared" si="80"/>
        <v>0</v>
      </c>
      <c r="K287" s="10">
        <f t="shared" si="80"/>
        <v>0</v>
      </c>
      <c r="L287" s="10">
        <f t="shared" si="80"/>
        <v>0</v>
      </c>
      <c r="M287" s="10">
        <f t="shared" si="80"/>
        <v>0</v>
      </c>
      <c r="N287" s="10">
        <f t="shared" si="80"/>
        <v>0</v>
      </c>
      <c r="O287" s="10">
        <f t="shared" si="80"/>
        <v>0</v>
      </c>
      <c r="P287" s="10">
        <f>P283</f>
        <v>3.3790000000000004</v>
      </c>
    </row>
    <row r="288" spans="1:16" x14ac:dyDescent="0.25">
      <c r="A288" s="137">
        <v>20</v>
      </c>
      <c r="B288" s="20" t="s">
        <v>244</v>
      </c>
      <c r="C288" s="20" t="s">
        <v>173</v>
      </c>
      <c r="D288" s="20" t="s">
        <v>174</v>
      </c>
      <c r="E288" s="20" t="s">
        <v>68</v>
      </c>
      <c r="F288" s="20" t="s">
        <v>50</v>
      </c>
      <c r="G288" s="49"/>
      <c r="H288" s="49"/>
      <c r="I288" s="49"/>
      <c r="J288" s="49"/>
      <c r="K288" s="49"/>
      <c r="L288" s="49"/>
      <c r="M288" s="49"/>
      <c r="N288" s="49"/>
      <c r="O288" s="49">
        <v>0.7</v>
      </c>
      <c r="P288" s="49">
        <v>0.7</v>
      </c>
    </row>
    <row r="289" spans="1:16" x14ac:dyDescent="0.25">
      <c r="A289" s="137"/>
      <c r="B289" s="85" t="s">
        <v>220</v>
      </c>
      <c r="C289" s="85"/>
      <c r="D289" s="85"/>
      <c r="E289" s="85"/>
      <c r="F289" s="8" t="s">
        <v>16</v>
      </c>
      <c r="G289" s="10">
        <f t="shared" ref="G289:O289" si="81">G288</f>
        <v>0</v>
      </c>
      <c r="H289" s="10">
        <f t="shared" si="81"/>
        <v>0</v>
      </c>
      <c r="I289" s="10">
        <f t="shared" si="81"/>
        <v>0</v>
      </c>
      <c r="J289" s="10">
        <f t="shared" si="81"/>
        <v>0</v>
      </c>
      <c r="K289" s="10">
        <f t="shared" si="81"/>
        <v>0</v>
      </c>
      <c r="L289" s="10">
        <f t="shared" si="81"/>
        <v>0</v>
      </c>
      <c r="M289" s="10">
        <f t="shared" si="81"/>
        <v>0</v>
      </c>
      <c r="N289" s="10">
        <f t="shared" si="81"/>
        <v>0</v>
      </c>
      <c r="O289" s="10">
        <f t="shared" si="81"/>
        <v>0.7</v>
      </c>
      <c r="P289" s="10">
        <f>P288</f>
        <v>0.7</v>
      </c>
    </row>
    <row r="290" spans="1:16" x14ac:dyDescent="0.25">
      <c r="A290" s="137"/>
      <c r="B290" s="85"/>
      <c r="C290" s="85"/>
      <c r="D290" s="85"/>
      <c r="E290" s="85"/>
      <c r="F290" s="8" t="s">
        <v>22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</row>
    <row r="291" spans="1:16" x14ac:dyDescent="0.25">
      <c r="A291" s="137"/>
      <c r="B291" s="85"/>
      <c r="C291" s="85"/>
      <c r="D291" s="85"/>
      <c r="E291" s="85"/>
      <c r="F291" s="8" t="s">
        <v>23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</row>
    <row r="292" spans="1:16" x14ac:dyDescent="0.25">
      <c r="A292" s="137"/>
      <c r="B292" s="85"/>
      <c r="C292" s="85"/>
      <c r="D292" s="85"/>
      <c r="E292" s="85"/>
      <c r="F292" s="8" t="s">
        <v>17</v>
      </c>
      <c r="G292" s="10">
        <f t="shared" ref="G292:O292" si="82">G288</f>
        <v>0</v>
      </c>
      <c r="H292" s="10">
        <f t="shared" si="82"/>
        <v>0</v>
      </c>
      <c r="I292" s="10">
        <f t="shared" si="82"/>
        <v>0</v>
      </c>
      <c r="J292" s="10">
        <f t="shared" si="82"/>
        <v>0</v>
      </c>
      <c r="K292" s="10">
        <f t="shared" si="82"/>
        <v>0</v>
      </c>
      <c r="L292" s="10">
        <f t="shared" si="82"/>
        <v>0</v>
      </c>
      <c r="M292" s="10">
        <f t="shared" si="82"/>
        <v>0</v>
      </c>
      <c r="N292" s="10">
        <f t="shared" si="82"/>
        <v>0</v>
      </c>
      <c r="O292" s="10">
        <f t="shared" si="82"/>
        <v>0.7</v>
      </c>
      <c r="P292" s="10">
        <f>P288</f>
        <v>0.7</v>
      </c>
    </row>
    <row r="293" spans="1:16" x14ac:dyDescent="0.25">
      <c r="A293" s="137"/>
      <c r="B293" s="85"/>
      <c r="C293" s="85"/>
      <c r="D293" s="85"/>
      <c r="E293" s="85"/>
      <c r="F293" s="8" t="s">
        <v>18</v>
      </c>
      <c r="G293" s="43">
        <f t="shared" ref="G293:O293" si="83">G288</f>
        <v>0</v>
      </c>
      <c r="H293" s="43">
        <f t="shared" si="83"/>
        <v>0</v>
      </c>
      <c r="I293" s="43">
        <f t="shared" si="83"/>
        <v>0</v>
      </c>
      <c r="J293" s="43">
        <f t="shared" si="83"/>
        <v>0</v>
      </c>
      <c r="K293" s="43">
        <f t="shared" si="83"/>
        <v>0</v>
      </c>
      <c r="L293" s="43">
        <f t="shared" si="83"/>
        <v>0</v>
      </c>
      <c r="M293" s="43">
        <f t="shared" si="83"/>
        <v>0</v>
      </c>
      <c r="N293" s="43">
        <f t="shared" si="83"/>
        <v>0</v>
      </c>
      <c r="O293" s="43">
        <f t="shared" si="83"/>
        <v>0.7</v>
      </c>
      <c r="P293" s="43">
        <f>P288</f>
        <v>0.7</v>
      </c>
    </row>
    <row r="294" spans="1:16" x14ac:dyDescent="0.25">
      <c r="A294" s="137"/>
      <c r="B294" s="85" t="s">
        <v>19</v>
      </c>
      <c r="C294" s="85"/>
      <c r="D294" s="85"/>
      <c r="E294" s="85"/>
      <c r="F294" s="8" t="s">
        <v>16</v>
      </c>
      <c r="G294" s="10">
        <f t="shared" ref="G294:O294" si="84">G289</f>
        <v>0</v>
      </c>
      <c r="H294" s="10">
        <f t="shared" si="84"/>
        <v>0</v>
      </c>
      <c r="I294" s="10">
        <f t="shared" si="84"/>
        <v>0</v>
      </c>
      <c r="J294" s="10">
        <f t="shared" si="84"/>
        <v>0</v>
      </c>
      <c r="K294" s="10">
        <f t="shared" si="84"/>
        <v>0</v>
      </c>
      <c r="L294" s="10">
        <f t="shared" si="84"/>
        <v>0</v>
      </c>
      <c r="M294" s="10">
        <f t="shared" si="84"/>
        <v>0</v>
      </c>
      <c r="N294" s="10">
        <f t="shared" si="84"/>
        <v>0</v>
      </c>
      <c r="O294" s="10">
        <f t="shared" si="84"/>
        <v>0.7</v>
      </c>
      <c r="P294" s="10">
        <f>P289</f>
        <v>0.7</v>
      </c>
    </row>
    <row r="295" spans="1:16" x14ac:dyDescent="0.25">
      <c r="A295" s="137"/>
      <c r="B295" s="85"/>
      <c r="C295" s="85"/>
      <c r="D295" s="85"/>
      <c r="E295" s="85"/>
      <c r="F295" s="8" t="s">
        <v>22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</row>
    <row r="296" spans="1:16" x14ac:dyDescent="0.25">
      <c r="A296" s="137"/>
      <c r="B296" s="85"/>
      <c r="C296" s="85"/>
      <c r="D296" s="85"/>
      <c r="E296" s="85"/>
      <c r="F296" s="8" t="s">
        <v>23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</row>
    <row r="297" spans="1:16" x14ac:dyDescent="0.25">
      <c r="A297" s="137"/>
      <c r="B297" s="85"/>
      <c r="C297" s="85"/>
      <c r="D297" s="85"/>
      <c r="E297" s="85"/>
      <c r="F297" s="8" t="s">
        <v>17</v>
      </c>
      <c r="G297" s="10">
        <f t="shared" ref="G297:O297" si="85">G292</f>
        <v>0</v>
      </c>
      <c r="H297" s="10">
        <f t="shared" si="85"/>
        <v>0</v>
      </c>
      <c r="I297" s="10">
        <f t="shared" si="85"/>
        <v>0</v>
      </c>
      <c r="J297" s="10">
        <f t="shared" si="85"/>
        <v>0</v>
      </c>
      <c r="K297" s="10">
        <f t="shared" si="85"/>
        <v>0</v>
      </c>
      <c r="L297" s="10">
        <f t="shared" si="85"/>
        <v>0</v>
      </c>
      <c r="M297" s="10">
        <f t="shared" si="85"/>
        <v>0</v>
      </c>
      <c r="N297" s="10">
        <f t="shared" si="85"/>
        <v>0</v>
      </c>
      <c r="O297" s="10">
        <f t="shared" si="85"/>
        <v>0.7</v>
      </c>
      <c r="P297" s="10">
        <f>P292</f>
        <v>0.7</v>
      </c>
    </row>
    <row r="298" spans="1:16" x14ac:dyDescent="0.25">
      <c r="A298" s="137"/>
      <c r="B298" s="85"/>
      <c r="C298" s="85"/>
      <c r="D298" s="85"/>
      <c r="E298" s="85"/>
      <c r="F298" s="8" t="s">
        <v>18</v>
      </c>
      <c r="G298" s="43">
        <f t="shared" ref="G298:O298" si="86">G293</f>
        <v>0</v>
      </c>
      <c r="H298" s="43">
        <f t="shared" si="86"/>
        <v>0</v>
      </c>
      <c r="I298" s="43">
        <f t="shared" si="86"/>
        <v>0</v>
      </c>
      <c r="J298" s="43">
        <f t="shared" si="86"/>
        <v>0</v>
      </c>
      <c r="K298" s="43">
        <f t="shared" si="86"/>
        <v>0</v>
      </c>
      <c r="L298" s="43">
        <f t="shared" si="86"/>
        <v>0</v>
      </c>
      <c r="M298" s="43">
        <f t="shared" si="86"/>
        <v>0</v>
      </c>
      <c r="N298" s="43">
        <f t="shared" si="86"/>
        <v>0</v>
      </c>
      <c r="O298" s="43">
        <f t="shared" si="86"/>
        <v>0.7</v>
      </c>
      <c r="P298" s="43">
        <f>P293</f>
        <v>0.7</v>
      </c>
    </row>
    <row r="299" spans="1:16" x14ac:dyDescent="0.25">
      <c r="A299" s="137">
        <v>21</v>
      </c>
      <c r="B299" s="20" t="s">
        <v>141</v>
      </c>
      <c r="C299" s="20" t="s">
        <v>142</v>
      </c>
      <c r="D299" s="20" t="s">
        <v>143</v>
      </c>
      <c r="E299" s="20" t="s">
        <v>68</v>
      </c>
      <c r="F299" s="41" t="s">
        <v>16</v>
      </c>
      <c r="G299" s="49"/>
      <c r="H299" s="49"/>
      <c r="I299" s="49"/>
      <c r="J299" s="49"/>
      <c r="K299" s="49"/>
      <c r="L299" s="49"/>
      <c r="M299" s="49"/>
      <c r="N299" s="49"/>
      <c r="O299" s="49">
        <v>0.25800000000000001</v>
      </c>
      <c r="P299" s="49">
        <v>0.25800000000000001</v>
      </c>
    </row>
    <row r="300" spans="1:16" x14ac:dyDescent="0.25">
      <c r="A300" s="137"/>
      <c r="B300" s="85" t="s">
        <v>221</v>
      </c>
      <c r="C300" s="85"/>
      <c r="D300" s="85"/>
      <c r="E300" s="85"/>
      <c r="F300" s="8" t="s">
        <v>16</v>
      </c>
      <c r="G300" s="10">
        <f t="shared" ref="G300:P300" si="87">G299</f>
        <v>0</v>
      </c>
      <c r="H300" s="10">
        <f t="shared" si="87"/>
        <v>0</v>
      </c>
      <c r="I300" s="10">
        <f t="shared" si="87"/>
        <v>0</v>
      </c>
      <c r="J300" s="10">
        <f t="shared" si="87"/>
        <v>0</v>
      </c>
      <c r="K300" s="10">
        <f t="shared" si="87"/>
        <v>0</v>
      </c>
      <c r="L300" s="10">
        <f t="shared" si="87"/>
        <v>0</v>
      </c>
      <c r="M300" s="10">
        <f t="shared" si="87"/>
        <v>0</v>
      </c>
      <c r="N300" s="10">
        <f t="shared" si="87"/>
        <v>0</v>
      </c>
      <c r="O300" s="10">
        <f t="shared" si="87"/>
        <v>0.25800000000000001</v>
      </c>
      <c r="P300" s="10">
        <f t="shared" si="87"/>
        <v>0.25800000000000001</v>
      </c>
    </row>
    <row r="301" spans="1:16" x14ac:dyDescent="0.25">
      <c r="A301" s="137"/>
      <c r="B301" s="85"/>
      <c r="C301" s="85"/>
      <c r="D301" s="85"/>
      <c r="E301" s="85"/>
      <c r="F301" s="8" t="s">
        <v>22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</row>
    <row r="302" spans="1:16" x14ac:dyDescent="0.25">
      <c r="A302" s="137"/>
      <c r="B302" s="85"/>
      <c r="C302" s="85"/>
      <c r="D302" s="85"/>
      <c r="E302" s="85"/>
      <c r="F302" s="8" t="s">
        <v>23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</row>
    <row r="303" spans="1:16" x14ac:dyDescent="0.25">
      <c r="A303" s="137"/>
      <c r="B303" s="85"/>
      <c r="C303" s="85"/>
      <c r="D303" s="85"/>
      <c r="E303" s="85"/>
      <c r="F303" s="8" t="s">
        <v>17</v>
      </c>
      <c r="G303" s="10">
        <f t="shared" ref="G303:O303" si="88">G299</f>
        <v>0</v>
      </c>
      <c r="H303" s="10">
        <f t="shared" si="88"/>
        <v>0</v>
      </c>
      <c r="I303" s="10">
        <f t="shared" si="88"/>
        <v>0</v>
      </c>
      <c r="J303" s="10">
        <f t="shared" si="88"/>
        <v>0</v>
      </c>
      <c r="K303" s="10">
        <f t="shared" si="88"/>
        <v>0</v>
      </c>
      <c r="L303" s="10">
        <f t="shared" si="88"/>
        <v>0</v>
      </c>
      <c r="M303" s="10">
        <f t="shared" si="88"/>
        <v>0</v>
      </c>
      <c r="N303" s="10">
        <f t="shared" si="88"/>
        <v>0</v>
      </c>
      <c r="O303" s="10">
        <f t="shared" si="88"/>
        <v>0.25800000000000001</v>
      </c>
      <c r="P303" s="10">
        <f>P299</f>
        <v>0.25800000000000001</v>
      </c>
    </row>
    <row r="304" spans="1:16" x14ac:dyDescent="0.25">
      <c r="A304" s="137"/>
      <c r="B304" s="85"/>
      <c r="C304" s="85"/>
      <c r="D304" s="85"/>
      <c r="E304" s="85"/>
      <c r="F304" s="8" t="s">
        <v>18</v>
      </c>
      <c r="G304" s="43">
        <f t="shared" ref="G304:O304" si="89">G299</f>
        <v>0</v>
      </c>
      <c r="H304" s="43">
        <f t="shared" si="89"/>
        <v>0</v>
      </c>
      <c r="I304" s="43">
        <f t="shared" si="89"/>
        <v>0</v>
      </c>
      <c r="J304" s="43">
        <f t="shared" si="89"/>
        <v>0</v>
      </c>
      <c r="K304" s="43">
        <f t="shared" si="89"/>
        <v>0</v>
      </c>
      <c r="L304" s="43">
        <f t="shared" si="89"/>
        <v>0</v>
      </c>
      <c r="M304" s="43">
        <f t="shared" si="89"/>
        <v>0</v>
      </c>
      <c r="N304" s="43">
        <f t="shared" si="89"/>
        <v>0</v>
      </c>
      <c r="O304" s="43">
        <f t="shared" si="89"/>
        <v>0.25800000000000001</v>
      </c>
      <c r="P304" s="43">
        <f>P299</f>
        <v>0.25800000000000001</v>
      </c>
    </row>
    <row r="305" spans="1:16" x14ac:dyDescent="0.25">
      <c r="A305" s="135">
        <v>22</v>
      </c>
      <c r="B305" s="20" t="s">
        <v>176</v>
      </c>
      <c r="C305" s="20" t="s">
        <v>177</v>
      </c>
      <c r="D305" s="20" t="s">
        <v>301</v>
      </c>
      <c r="E305" s="20" t="s">
        <v>68</v>
      </c>
      <c r="F305" s="41" t="s">
        <v>16</v>
      </c>
      <c r="G305" s="49"/>
      <c r="H305" s="49"/>
      <c r="I305" s="49"/>
      <c r="J305" s="49"/>
      <c r="K305" s="49"/>
      <c r="L305" s="49"/>
      <c r="M305" s="49"/>
      <c r="N305" s="49"/>
      <c r="O305" s="49">
        <v>0.97</v>
      </c>
      <c r="P305" s="49">
        <v>0.97</v>
      </c>
    </row>
    <row r="306" spans="1:16" x14ac:dyDescent="0.25">
      <c r="A306" s="136"/>
      <c r="B306" s="85" t="s">
        <v>222</v>
      </c>
      <c r="C306" s="85"/>
      <c r="D306" s="85"/>
      <c r="E306" s="85"/>
      <c r="F306" s="8" t="s">
        <v>16</v>
      </c>
      <c r="G306" s="10">
        <f t="shared" ref="G306:P306" si="90">G305</f>
        <v>0</v>
      </c>
      <c r="H306" s="10">
        <f t="shared" si="90"/>
        <v>0</v>
      </c>
      <c r="I306" s="10">
        <f t="shared" si="90"/>
        <v>0</v>
      </c>
      <c r="J306" s="10">
        <f t="shared" si="90"/>
        <v>0</v>
      </c>
      <c r="K306" s="10">
        <f t="shared" si="90"/>
        <v>0</v>
      </c>
      <c r="L306" s="10">
        <f t="shared" si="90"/>
        <v>0</v>
      </c>
      <c r="M306" s="10">
        <f t="shared" si="90"/>
        <v>0</v>
      </c>
      <c r="N306" s="10">
        <f t="shared" si="90"/>
        <v>0</v>
      </c>
      <c r="O306" s="10">
        <f t="shared" si="90"/>
        <v>0.97</v>
      </c>
      <c r="P306" s="10">
        <f t="shared" si="90"/>
        <v>0.97</v>
      </c>
    </row>
    <row r="307" spans="1:16" x14ac:dyDescent="0.25">
      <c r="A307" s="136"/>
      <c r="B307" s="85"/>
      <c r="C307" s="85"/>
      <c r="D307" s="85"/>
      <c r="E307" s="85"/>
      <c r="F307" s="8" t="s">
        <v>22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</row>
    <row r="308" spans="1:16" x14ac:dyDescent="0.25">
      <c r="A308" s="136"/>
      <c r="B308" s="85"/>
      <c r="C308" s="85"/>
      <c r="D308" s="85"/>
      <c r="E308" s="85"/>
      <c r="F308" s="8" t="s">
        <v>23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</row>
    <row r="309" spans="1:16" x14ac:dyDescent="0.25">
      <c r="A309" s="136"/>
      <c r="B309" s="85"/>
      <c r="C309" s="85"/>
      <c r="D309" s="85"/>
      <c r="E309" s="85"/>
      <c r="F309" s="8" t="s">
        <v>17</v>
      </c>
      <c r="G309" s="10">
        <f t="shared" ref="G309:O309" si="91">G305</f>
        <v>0</v>
      </c>
      <c r="H309" s="10">
        <f t="shared" si="91"/>
        <v>0</v>
      </c>
      <c r="I309" s="10">
        <f t="shared" si="91"/>
        <v>0</v>
      </c>
      <c r="J309" s="10">
        <f t="shared" si="91"/>
        <v>0</v>
      </c>
      <c r="K309" s="10">
        <f t="shared" si="91"/>
        <v>0</v>
      </c>
      <c r="L309" s="10">
        <f t="shared" si="91"/>
        <v>0</v>
      </c>
      <c r="M309" s="10">
        <f t="shared" si="91"/>
        <v>0</v>
      </c>
      <c r="N309" s="10">
        <f t="shared" si="91"/>
        <v>0</v>
      </c>
      <c r="O309" s="10">
        <f t="shared" si="91"/>
        <v>0.97</v>
      </c>
      <c r="P309" s="10">
        <f>P305</f>
        <v>0.97</v>
      </c>
    </row>
    <row r="310" spans="1:16" x14ac:dyDescent="0.25">
      <c r="A310" s="136"/>
      <c r="B310" s="85"/>
      <c r="C310" s="85"/>
      <c r="D310" s="85"/>
      <c r="E310" s="85"/>
      <c r="F310" s="8" t="s">
        <v>18</v>
      </c>
      <c r="G310" s="43">
        <f t="shared" ref="G310:O310" si="92">G305</f>
        <v>0</v>
      </c>
      <c r="H310" s="43">
        <f t="shared" si="92"/>
        <v>0</v>
      </c>
      <c r="I310" s="43">
        <f t="shared" si="92"/>
        <v>0</v>
      </c>
      <c r="J310" s="43">
        <f t="shared" si="92"/>
        <v>0</v>
      </c>
      <c r="K310" s="43">
        <f t="shared" si="92"/>
        <v>0</v>
      </c>
      <c r="L310" s="43">
        <f t="shared" si="92"/>
        <v>0</v>
      </c>
      <c r="M310" s="43">
        <f t="shared" si="92"/>
        <v>0</v>
      </c>
      <c r="N310" s="43">
        <f t="shared" si="92"/>
        <v>0</v>
      </c>
      <c r="O310" s="43">
        <f t="shared" si="92"/>
        <v>0.97</v>
      </c>
      <c r="P310" s="43">
        <f>P305</f>
        <v>0.97</v>
      </c>
    </row>
    <row r="311" spans="1:16" x14ac:dyDescent="0.25">
      <c r="A311" s="136"/>
      <c r="B311" s="85" t="s">
        <v>20</v>
      </c>
      <c r="C311" s="85"/>
      <c r="D311" s="85"/>
      <c r="E311" s="85"/>
      <c r="F311" s="8" t="s">
        <v>16</v>
      </c>
      <c r="G311" s="10">
        <f t="shared" ref="G311:O311" si="93">G306</f>
        <v>0</v>
      </c>
      <c r="H311" s="10">
        <f t="shared" si="93"/>
        <v>0</v>
      </c>
      <c r="I311" s="10">
        <f t="shared" si="93"/>
        <v>0</v>
      </c>
      <c r="J311" s="10">
        <f t="shared" si="93"/>
        <v>0</v>
      </c>
      <c r="K311" s="10">
        <f t="shared" si="93"/>
        <v>0</v>
      </c>
      <c r="L311" s="10">
        <f t="shared" si="93"/>
        <v>0</v>
      </c>
      <c r="M311" s="10">
        <f t="shared" si="93"/>
        <v>0</v>
      </c>
      <c r="N311" s="10">
        <f t="shared" si="93"/>
        <v>0</v>
      </c>
      <c r="O311" s="10">
        <f t="shared" si="93"/>
        <v>0.97</v>
      </c>
      <c r="P311" s="10">
        <f>P306</f>
        <v>0.97</v>
      </c>
    </row>
    <row r="312" spans="1:16" x14ac:dyDescent="0.25">
      <c r="A312" s="136"/>
      <c r="B312" s="85"/>
      <c r="C312" s="85"/>
      <c r="D312" s="85"/>
      <c r="E312" s="85"/>
      <c r="F312" s="8" t="s">
        <v>22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</row>
    <row r="313" spans="1:16" x14ac:dyDescent="0.25">
      <c r="A313" s="136"/>
      <c r="B313" s="85"/>
      <c r="C313" s="85"/>
      <c r="D313" s="85"/>
      <c r="E313" s="85"/>
      <c r="F313" s="8" t="s">
        <v>23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</row>
    <row r="314" spans="1:16" x14ac:dyDescent="0.25">
      <c r="A314" s="136"/>
      <c r="B314" s="85"/>
      <c r="C314" s="85"/>
      <c r="D314" s="85"/>
      <c r="E314" s="85"/>
      <c r="F314" s="8" t="s">
        <v>17</v>
      </c>
      <c r="G314" s="10">
        <f t="shared" ref="G314:O314" si="94">G309</f>
        <v>0</v>
      </c>
      <c r="H314" s="10">
        <f t="shared" si="94"/>
        <v>0</v>
      </c>
      <c r="I314" s="10">
        <f t="shared" si="94"/>
        <v>0</v>
      </c>
      <c r="J314" s="10">
        <f t="shared" si="94"/>
        <v>0</v>
      </c>
      <c r="K314" s="10">
        <f t="shared" si="94"/>
        <v>0</v>
      </c>
      <c r="L314" s="10">
        <f t="shared" si="94"/>
        <v>0</v>
      </c>
      <c r="M314" s="10">
        <f t="shared" si="94"/>
        <v>0</v>
      </c>
      <c r="N314" s="10">
        <f t="shared" si="94"/>
        <v>0</v>
      </c>
      <c r="O314" s="10">
        <f t="shared" si="94"/>
        <v>0.97</v>
      </c>
      <c r="P314" s="10">
        <f>P309</f>
        <v>0.97</v>
      </c>
    </row>
    <row r="315" spans="1:16" x14ac:dyDescent="0.25">
      <c r="A315" s="136"/>
      <c r="B315" s="85"/>
      <c r="C315" s="85"/>
      <c r="D315" s="85"/>
      <c r="E315" s="85"/>
      <c r="F315" s="8" t="s">
        <v>18</v>
      </c>
      <c r="G315" s="43">
        <f t="shared" ref="G315:O315" si="95">G310</f>
        <v>0</v>
      </c>
      <c r="H315" s="43">
        <f t="shared" si="95"/>
        <v>0</v>
      </c>
      <c r="I315" s="43">
        <f t="shared" si="95"/>
        <v>0</v>
      </c>
      <c r="J315" s="43">
        <f t="shared" si="95"/>
        <v>0</v>
      </c>
      <c r="K315" s="43">
        <f t="shared" si="95"/>
        <v>0</v>
      </c>
      <c r="L315" s="43">
        <f t="shared" si="95"/>
        <v>0</v>
      </c>
      <c r="M315" s="43">
        <f t="shared" si="95"/>
        <v>0</v>
      </c>
      <c r="N315" s="43">
        <f t="shared" si="95"/>
        <v>0</v>
      </c>
      <c r="O315" s="43">
        <f t="shared" si="95"/>
        <v>0.97</v>
      </c>
      <c r="P315" s="43">
        <f>P310</f>
        <v>0.97</v>
      </c>
    </row>
    <row r="316" spans="1:16" ht="30" x14ac:dyDescent="0.25">
      <c r="A316" s="137">
        <v>23</v>
      </c>
      <c r="B316" s="20" t="s">
        <v>197</v>
      </c>
      <c r="C316" s="20" t="s">
        <v>198</v>
      </c>
      <c r="D316" s="20" t="s">
        <v>199</v>
      </c>
      <c r="E316" s="20" t="s">
        <v>68</v>
      </c>
      <c r="F316" s="41" t="s">
        <v>16</v>
      </c>
      <c r="G316" s="49"/>
      <c r="H316" s="49"/>
      <c r="I316" s="49"/>
      <c r="J316" s="49"/>
      <c r="K316" s="49"/>
      <c r="L316" s="49"/>
      <c r="M316" s="49"/>
      <c r="N316" s="49"/>
      <c r="O316" s="49">
        <v>0.36</v>
      </c>
      <c r="P316" s="49">
        <v>0.36</v>
      </c>
    </row>
    <row r="317" spans="1:16" x14ac:dyDescent="0.25">
      <c r="A317" s="137"/>
      <c r="B317" s="85" t="s">
        <v>225</v>
      </c>
      <c r="C317" s="85"/>
      <c r="D317" s="85"/>
      <c r="E317" s="85"/>
      <c r="F317" s="8" t="s">
        <v>16</v>
      </c>
      <c r="G317" s="10">
        <f t="shared" ref="G317:P317" si="96">G316</f>
        <v>0</v>
      </c>
      <c r="H317" s="10">
        <f t="shared" si="96"/>
        <v>0</v>
      </c>
      <c r="I317" s="10">
        <f t="shared" si="96"/>
        <v>0</v>
      </c>
      <c r="J317" s="10">
        <f t="shared" si="96"/>
        <v>0</v>
      </c>
      <c r="K317" s="10">
        <f t="shared" si="96"/>
        <v>0</v>
      </c>
      <c r="L317" s="10">
        <f t="shared" si="96"/>
        <v>0</v>
      </c>
      <c r="M317" s="10">
        <f t="shared" si="96"/>
        <v>0</v>
      </c>
      <c r="N317" s="10">
        <f t="shared" si="96"/>
        <v>0</v>
      </c>
      <c r="O317" s="10">
        <f t="shared" si="96"/>
        <v>0.36</v>
      </c>
      <c r="P317" s="10">
        <f t="shared" si="96"/>
        <v>0.36</v>
      </c>
    </row>
    <row r="318" spans="1:16" x14ac:dyDescent="0.25">
      <c r="A318" s="137"/>
      <c r="B318" s="85"/>
      <c r="C318" s="85"/>
      <c r="D318" s="85"/>
      <c r="E318" s="85"/>
      <c r="F318" s="8" t="s">
        <v>22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 x14ac:dyDescent="0.25">
      <c r="A319" s="137"/>
      <c r="B319" s="85"/>
      <c r="C319" s="85"/>
      <c r="D319" s="85"/>
      <c r="E319" s="85"/>
      <c r="F319" s="8" t="s">
        <v>23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</row>
    <row r="320" spans="1:16" x14ac:dyDescent="0.25">
      <c r="A320" s="137"/>
      <c r="B320" s="85"/>
      <c r="C320" s="85"/>
      <c r="D320" s="85"/>
      <c r="E320" s="85"/>
      <c r="F320" s="8" t="s">
        <v>17</v>
      </c>
      <c r="G320" s="10">
        <f t="shared" ref="G320:O320" si="97">G316</f>
        <v>0</v>
      </c>
      <c r="H320" s="10">
        <f t="shared" si="97"/>
        <v>0</v>
      </c>
      <c r="I320" s="10">
        <f t="shared" si="97"/>
        <v>0</v>
      </c>
      <c r="J320" s="10">
        <f t="shared" si="97"/>
        <v>0</v>
      </c>
      <c r="K320" s="10">
        <f t="shared" si="97"/>
        <v>0</v>
      </c>
      <c r="L320" s="10">
        <f t="shared" si="97"/>
        <v>0</v>
      </c>
      <c r="M320" s="10">
        <f t="shared" si="97"/>
        <v>0</v>
      </c>
      <c r="N320" s="10">
        <f t="shared" si="97"/>
        <v>0</v>
      </c>
      <c r="O320" s="10">
        <f t="shared" si="97"/>
        <v>0.36</v>
      </c>
      <c r="P320" s="10">
        <f>P316</f>
        <v>0.36</v>
      </c>
    </row>
    <row r="321" spans="1:16" x14ac:dyDescent="0.25">
      <c r="A321" s="137"/>
      <c r="B321" s="85"/>
      <c r="C321" s="85"/>
      <c r="D321" s="85"/>
      <c r="E321" s="85"/>
      <c r="F321" s="8" t="s">
        <v>18</v>
      </c>
      <c r="G321" s="43">
        <f t="shared" ref="G321:O321" si="98">G316</f>
        <v>0</v>
      </c>
      <c r="H321" s="43">
        <f t="shared" si="98"/>
        <v>0</v>
      </c>
      <c r="I321" s="43">
        <f t="shared" si="98"/>
        <v>0</v>
      </c>
      <c r="J321" s="43">
        <f t="shared" si="98"/>
        <v>0</v>
      </c>
      <c r="K321" s="43">
        <f t="shared" si="98"/>
        <v>0</v>
      </c>
      <c r="L321" s="43">
        <f t="shared" si="98"/>
        <v>0</v>
      </c>
      <c r="M321" s="43">
        <f t="shared" si="98"/>
        <v>0</v>
      </c>
      <c r="N321" s="43">
        <f t="shared" si="98"/>
        <v>0</v>
      </c>
      <c r="O321" s="43">
        <f t="shared" si="98"/>
        <v>0.36</v>
      </c>
      <c r="P321" s="43">
        <f>P316</f>
        <v>0.36</v>
      </c>
    </row>
    <row r="322" spans="1:16" x14ac:dyDescent="0.25">
      <c r="A322" s="137"/>
      <c r="B322" s="85" t="s">
        <v>20</v>
      </c>
      <c r="C322" s="85"/>
      <c r="D322" s="85"/>
      <c r="E322" s="85"/>
      <c r="F322" s="8" t="s">
        <v>16</v>
      </c>
      <c r="G322" s="10">
        <f t="shared" ref="G322:O322" si="99">G317</f>
        <v>0</v>
      </c>
      <c r="H322" s="10">
        <f t="shared" si="99"/>
        <v>0</v>
      </c>
      <c r="I322" s="10">
        <f t="shared" si="99"/>
        <v>0</v>
      </c>
      <c r="J322" s="10">
        <f t="shared" si="99"/>
        <v>0</v>
      </c>
      <c r="K322" s="10">
        <f t="shared" si="99"/>
        <v>0</v>
      </c>
      <c r="L322" s="10">
        <f t="shared" si="99"/>
        <v>0</v>
      </c>
      <c r="M322" s="10">
        <f t="shared" si="99"/>
        <v>0</v>
      </c>
      <c r="N322" s="10">
        <f t="shared" si="99"/>
        <v>0</v>
      </c>
      <c r="O322" s="10">
        <f t="shared" si="99"/>
        <v>0.36</v>
      </c>
      <c r="P322" s="10">
        <f>P317</f>
        <v>0.36</v>
      </c>
    </row>
    <row r="323" spans="1:16" x14ac:dyDescent="0.25">
      <c r="A323" s="137"/>
      <c r="B323" s="85"/>
      <c r="C323" s="85"/>
      <c r="D323" s="85"/>
      <c r="E323" s="85"/>
      <c r="F323" s="8" t="s">
        <v>22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</row>
    <row r="324" spans="1:16" x14ac:dyDescent="0.25">
      <c r="A324" s="137"/>
      <c r="B324" s="85"/>
      <c r="C324" s="85"/>
      <c r="D324" s="85"/>
      <c r="E324" s="85"/>
      <c r="F324" s="8" t="s">
        <v>23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</row>
    <row r="325" spans="1:16" x14ac:dyDescent="0.25">
      <c r="A325" s="137"/>
      <c r="B325" s="85"/>
      <c r="C325" s="85"/>
      <c r="D325" s="85"/>
      <c r="E325" s="85"/>
      <c r="F325" s="8" t="s">
        <v>17</v>
      </c>
      <c r="G325" s="10">
        <f t="shared" ref="G325:O325" si="100">G320</f>
        <v>0</v>
      </c>
      <c r="H325" s="10">
        <f t="shared" si="100"/>
        <v>0</v>
      </c>
      <c r="I325" s="10">
        <f t="shared" si="100"/>
        <v>0</v>
      </c>
      <c r="J325" s="10">
        <f t="shared" si="100"/>
        <v>0</v>
      </c>
      <c r="K325" s="10">
        <f t="shared" si="100"/>
        <v>0</v>
      </c>
      <c r="L325" s="10">
        <f t="shared" si="100"/>
        <v>0</v>
      </c>
      <c r="M325" s="10">
        <f t="shared" si="100"/>
        <v>0</v>
      </c>
      <c r="N325" s="10">
        <f t="shared" si="100"/>
        <v>0</v>
      </c>
      <c r="O325" s="10">
        <f t="shared" si="100"/>
        <v>0.36</v>
      </c>
      <c r="P325" s="10">
        <f>P320</f>
        <v>0.36</v>
      </c>
    </row>
    <row r="326" spans="1:16" x14ac:dyDescent="0.25">
      <c r="A326" s="137"/>
      <c r="B326" s="85"/>
      <c r="C326" s="85"/>
      <c r="D326" s="85"/>
      <c r="E326" s="85"/>
      <c r="F326" s="8" t="s">
        <v>18</v>
      </c>
      <c r="G326" s="43">
        <f t="shared" ref="G326:O326" si="101">G321</f>
        <v>0</v>
      </c>
      <c r="H326" s="43">
        <f t="shared" si="101"/>
        <v>0</v>
      </c>
      <c r="I326" s="43">
        <f t="shared" si="101"/>
        <v>0</v>
      </c>
      <c r="J326" s="43">
        <f t="shared" si="101"/>
        <v>0</v>
      </c>
      <c r="K326" s="43">
        <f t="shared" si="101"/>
        <v>0</v>
      </c>
      <c r="L326" s="43">
        <f t="shared" si="101"/>
        <v>0</v>
      </c>
      <c r="M326" s="43">
        <f t="shared" si="101"/>
        <v>0</v>
      </c>
      <c r="N326" s="43">
        <f t="shared" si="101"/>
        <v>0</v>
      </c>
      <c r="O326" s="43">
        <f t="shared" si="101"/>
        <v>0.36</v>
      </c>
      <c r="P326" s="43">
        <f>P321</f>
        <v>0.36</v>
      </c>
    </row>
    <row r="327" spans="1:16" ht="45" x14ac:dyDescent="0.25">
      <c r="A327" s="132">
        <v>24</v>
      </c>
      <c r="B327" s="20" t="s">
        <v>201</v>
      </c>
      <c r="C327" s="20" t="s">
        <v>198</v>
      </c>
      <c r="D327" s="20" t="s">
        <v>209</v>
      </c>
      <c r="E327" s="20" t="s">
        <v>68</v>
      </c>
      <c r="F327" s="41" t="s">
        <v>16</v>
      </c>
      <c r="G327" s="49"/>
      <c r="H327" s="49"/>
      <c r="I327" s="49"/>
      <c r="J327" s="49"/>
      <c r="K327" s="49"/>
      <c r="L327" s="49"/>
      <c r="M327" s="49"/>
      <c r="N327" s="49"/>
      <c r="O327" s="49">
        <v>0.25</v>
      </c>
      <c r="P327" s="49">
        <v>0.25</v>
      </c>
    </row>
    <row r="328" spans="1:16" x14ac:dyDescent="0.25">
      <c r="A328" s="133"/>
      <c r="B328" s="85" t="s">
        <v>226</v>
      </c>
      <c r="C328" s="85"/>
      <c r="D328" s="85"/>
      <c r="E328" s="85"/>
      <c r="F328" s="8" t="s">
        <v>16</v>
      </c>
      <c r="G328" s="10">
        <f t="shared" ref="G328:P328" si="102">G327</f>
        <v>0</v>
      </c>
      <c r="H328" s="10">
        <f t="shared" si="102"/>
        <v>0</v>
      </c>
      <c r="I328" s="10">
        <f t="shared" si="102"/>
        <v>0</v>
      </c>
      <c r="J328" s="10">
        <f t="shared" si="102"/>
        <v>0</v>
      </c>
      <c r="K328" s="10">
        <f t="shared" si="102"/>
        <v>0</v>
      </c>
      <c r="L328" s="10">
        <f t="shared" si="102"/>
        <v>0</v>
      </c>
      <c r="M328" s="10">
        <f t="shared" si="102"/>
        <v>0</v>
      </c>
      <c r="N328" s="10">
        <f t="shared" si="102"/>
        <v>0</v>
      </c>
      <c r="O328" s="10">
        <f t="shared" si="102"/>
        <v>0.25</v>
      </c>
      <c r="P328" s="10">
        <f t="shared" si="102"/>
        <v>0.25</v>
      </c>
    </row>
    <row r="329" spans="1:16" x14ac:dyDescent="0.25">
      <c r="A329" s="133"/>
      <c r="B329" s="85"/>
      <c r="C329" s="85"/>
      <c r="D329" s="85"/>
      <c r="E329" s="85"/>
      <c r="F329" s="8" t="s">
        <v>22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</row>
    <row r="330" spans="1:16" x14ac:dyDescent="0.25">
      <c r="A330" s="133"/>
      <c r="B330" s="85"/>
      <c r="C330" s="85"/>
      <c r="D330" s="85"/>
      <c r="E330" s="85"/>
      <c r="F330" s="8" t="s">
        <v>23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</row>
    <row r="331" spans="1:16" x14ac:dyDescent="0.25">
      <c r="A331" s="133"/>
      <c r="B331" s="85"/>
      <c r="C331" s="85"/>
      <c r="D331" s="85"/>
      <c r="E331" s="85"/>
      <c r="F331" s="8" t="s">
        <v>17</v>
      </c>
      <c r="G331" s="10">
        <f t="shared" ref="G331:O331" si="103">G327</f>
        <v>0</v>
      </c>
      <c r="H331" s="10">
        <f t="shared" si="103"/>
        <v>0</v>
      </c>
      <c r="I331" s="10">
        <f t="shared" si="103"/>
        <v>0</v>
      </c>
      <c r="J331" s="10">
        <f t="shared" si="103"/>
        <v>0</v>
      </c>
      <c r="K331" s="10">
        <f t="shared" si="103"/>
        <v>0</v>
      </c>
      <c r="L331" s="10">
        <f t="shared" si="103"/>
        <v>0</v>
      </c>
      <c r="M331" s="10">
        <f t="shared" si="103"/>
        <v>0</v>
      </c>
      <c r="N331" s="10">
        <f t="shared" si="103"/>
        <v>0</v>
      </c>
      <c r="O331" s="10">
        <f t="shared" si="103"/>
        <v>0.25</v>
      </c>
      <c r="P331" s="10">
        <f>P327</f>
        <v>0.25</v>
      </c>
    </row>
    <row r="332" spans="1:16" x14ac:dyDescent="0.25">
      <c r="A332" s="133"/>
      <c r="B332" s="85"/>
      <c r="C332" s="85"/>
      <c r="D332" s="85"/>
      <c r="E332" s="85"/>
      <c r="F332" s="8" t="s">
        <v>18</v>
      </c>
      <c r="G332" s="43">
        <f t="shared" ref="G332:O332" si="104">G327</f>
        <v>0</v>
      </c>
      <c r="H332" s="43">
        <f t="shared" si="104"/>
        <v>0</v>
      </c>
      <c r="I332" s="43">
        <f t="shared" si="104"/>
        <v>0</v>
      </c>
      <c r="J332" s="43">
        <f t="shared" si="104"/>
        <v>0</v>
      </c>
      <c r="K332" s="43">
        <f t="shared" si="104"/>
        <v>0</v>
      </c>
      <c r="L332" s="43">
        <f t="shared" si="104"/>
        <v>0</v>
      </c>
      <c r="M332" s="43">
        <f t="shared" si="104"/>
        <v>0</v>
      </c>
      <c r="N332" s="43">
        <f t="shared" si="104"/>
        <v>0</v>
      </c>
      <c r="O332" s="43">
        <f t="shared" si="104"/>
        <v>0.25</v>
      </c>
      <c r="P332" s="43">
        <f>P327</f>
        <v>0.25</v>
      </c>
    </row>
    <row r="333" spans="1:16" x14ac:dyDescent="0.25">
      <c r="A333" s="133"/>
      <c r="B333" s="85" t="s">
        <v>20</v>
      </c>
      <c r="C333" s="85"/>
      <c r="D333" s="85"/>
      <c r="E333" s="85"/>
      <c r="F333" s="8" t="s">
        <v>16</v>
      </c>
      <c r="G333" s="10">
        <f t="shared" ref="G333:O333" si="105">G328</f>
        <v>0</v>
      </c>
      <c r="H333" s="10">
        <f t="shared" si="105"/>
        <v>0</v>
      </c>
      <c r="I333" s="10">
        <f t="shared" si="105"/>
        <v>0</v>
      </c>
      <c r="J333" s="10">
        <f t="shared" si="105"/>
        <v>0</v>
      </c>
      <c r="K333" s="10">
        <f t="shared" si="105"/>
        <v>0</v>
      </c>
      <c r="L333" s="10">
        <f t="shared" si="105"/>
        <v>0</v>
      </c>
      <c r="M333" s="10">
        <f t="shared" si="105"/>
        <v>0</v>
      </c>
      <c r="N333" s="10">
        <f t="shared" si="105"/>
        <v>0</v>
      </c>
      <c r="O333" s="10">
        <f t="shared" si="105"/>
        <v>0.25</v>
      </c>
      <c r="P333" s="10">
        <f>P328</f>
        <v>0.25</v>
      </c>
    </row>
    <row r="334" spans="1:16" x14ac:dyDescent="0.25">
      <c r="A334" s="133"/>
      <c r="B334" s="85"/>
      <c r="C334" s="85"/>
      <c r="D334" s="85"/>
      <c r="E334" s="85"/>
      <c r="F334" s="8" t="s">
        <v>22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 x14ac:dyDescent="0.25">
      <c r="A335" s="133"/>
      <c r="B335" s="85"/>
      <c r="C335" s="85"/>
      <c r="D335" s="85"/>
      <c r="E335" s="85"/>
      <c r="F335" s="8" t="s">
        <v>23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</row>
    <row r="336" spans="1:16" x14ac:dyDescent="0.25">
      <c r="A336" s="133"/>
      <c r="B336" s="85"/>
      <c r="C336" s="85"/>
      <c r="D336" s="85"/>
      <c r="E336" s="85"/>
      <c r="F336" s="8" t="s">
        <v>17</v>
      </c>
      <c r="G336" s="10">
        <f t="shared" ref="G336:O336" si="106">G331</f>
        <v>0</v>
      </c>
      <c r="H336" s="10">
        <f t="shared" si="106"/>
        <v>0</v>
      </c>
      <c r="I336" s="10">
        <f t="shared" si="106"/>
        <v>0</v>
      </c>
      <c r="J336" s="10">
        <f t="shared" si="106"/>
        <v>0</v>
      </c>
      <c r="K336" s="10">
        <f t="shared" si="106"/>
        <v>0</v>
      </c>
      <c r="L336" s="10">
        <f t="shared" si="106"/>
        <v>0</v>
      </c>
      <c r="M336" s="10">
        <f t="shared" si="106"/>
        <v>0</v>
      </c>
      <c r="N336" s="10">
        <f t="shared" si="106"/>
        <v>0</v>
      </c>
      <c r="O336" s="10">
        <f t="shared" si="106"/>
        <v>0.25</v>
      </c>
      <c r="P336" s="10">
        <f>P331</f>
        <v>0.25</v>
      </c>
    </row>
    <row r="337" spans="1:22" x14ac:dyDescent="0.25">
      <c r="A337" s="134"/>
      <c r="B337" s="85"/>
      <c r="C337" s="85"/>
      <c r="D337" s="85"/>
      <c r="E337" s="85"/>
      <c r="F337" s="8" t="s">
        <v>18</v>
      </c>
      <c r="G337" s="43">
        <f t="shared" ref="G337:O337" si="107">G332</f>
        <v>0</v>
      </c>
      <c r="H337" s="43">
        <f t="shared" si="107"/>
        <v>0</v>
      </c>
      <c r="I337" s="43">
        <f t="shared" si="107"/>
        <v>0</v>
      </c>
      <c r="J337" s="43">
        <f t="shared" si="107"/>
        <v>0</v>
      </c>
      <c r="K337" s="43">
        <f t="shared" si="107"/>
        <v>0</v>
      </c>
      <c r="L337" s="43">
        <f t="shared" si="107"/>
        <v>0</v>
      </c>
      <c r="M337" s="43">
        <f t="shared" si="107"/>
        <v>0</v>
      </c>
      <c r="N337" s="43">
        <f t="shared" si="107"/>
        <v>0</v>
      </c>
      <c r="O337" s="43">
        <f t="shared" si="107"/>
        <v>0.25</v>
      </c>
      <c r="P337" s="43">
        <f>P332</f>
        <v>0.25</v>
      </c>
    </row>
    <row r="338" spans="1:22" ht="45" x14ac:dyDescent="0.25">
      <c r="A338" s="132">
        <v>25</v>
      </c>
      <c r="B338" s="20" t="s">
        <v>129</v>
      </c>
      <c r="C338" s="20" t="s">
        <v>130</v>
      </c>
      <c r="D338" s="20" t="s">
        <v>131</v>
      </c>
      <c r="E338" s="20" t="s">
        <v>68</v>
      </c>
      <c r="F338" s="41" t="s">
        <v>16</v>
      </c>
      <c r="G338" s="49"/>
      <c r="H338" s="49"/>
      <c r="I338" s="49"/>
      <c r="J338" s="49"/>
      <c r="K338" s="49"/>
      <c r="L338" s="49"/>
      <c r="M338" s="49"/>
      <c r="N338" s="49"/>
      <c r="O338" s="49">
        <v>0.27</v>
      </c>
      <c r="P338" s="49">
        <v>0.27</v>
      </c>
    </row>
    <row r="339" spans="1:22" x14ac:dyDescent="0.25">
      <c r="A339" s="133"/>
      <c r="B339" s="85" t="s">
        <v>227</v>
      </c>
      <c r="C339" s="85"/>
      <c r="D339" s="85"/>
      <c r="E339" s="85"/>
      <c r="F339" s="8" t="s">
        <v>16</v>
      </c>
      <c r="G339" s="10">
        <f t="shared" ref="G339:P339" si="108">G338</f>
        <v>0</v>
      </c>
      <c r="H339" s="10">
        <f t="shared" si="108"/>
        <v>0</v>
      </c>
      <c r="I339" s="10">
        <f t="shared" si="108"/>
        <v>0</v>
      </c>
      <c r="J339" s="10">
        <f t="shared" si="108"/>
        <v>0</v>
      </c>
      <c r="K339" s="10">
        <f t="shared" si="108"/>
        <v>0</v>
      </c>
      <c r="L339" s="10">
        <f t="shared" si="108"/>
        <v>0</v>
      </c>
      <c r="M339" s="10">
        <f t="shared" si="108"/>
        <v>0</v>
      </c>
      <c r="N339" s="10">
        <f t="shared" si="108"/>
        <v>0</v>
      </c>
      <c r="O339" s="10">
        <f t="shared" si="108"/>
        <v>0.27</v>
      </c>
      <c r="P339" s="10">
        <f t="shared" si="108"/>
        <v>0.27</v>
      </c>
    </row>
    <row r="340" spans="1:22" x14ac:dyDescent="0.25">
      <c r="A340" s="133"/>
      <c r="B340" s="85"/>
      <c r="C340" s="85"/>
      <c r="D340" s="85"/>
      <c r="E340" s="85"/>
      <c r="F340" s="8" t="s">
        <v>22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</row>
    <row r="341" spans="1:22" x14ac:dyDescent="0.25">
      <c r="A341" s="133"/>
      <c r="B341" s="85"/>
      <c r="C341" s="85"/>
      <c r="D341" s="85"/>
      <c r="E341" s="85"/>
      <c r="F341" s="8" t="s">
        <v>23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</row>
    <row r="342" spans="1:22" x14ac:dyDescent="0.25">
      <c r="A342" s="133"/>
      <c r="B342" s="85"/>
      <c r="C342" s="85"/>
      <c r="D342" s="85"/>
      <c r="E342" s="85"/>
      <c r="F342" s="8" t="s">
        <v>17</v>
      </c>
      <c r="G342" s="10">
        <f t="shared" ref="G342:O342" si="109">G338</f>
        <v>0</v>
      </c>
      <c r="H342" s="10">
        <f t="shared" si="109"/>
        <v>0</v>
      </c>
      <c r="I342" s="10">
        <f t="shared" si="109"/>
        <v>0</v>
      </c>
      <c r="J342" s="10">
        <f t="shared" si="109"/>
        <v>0</v>
      </c>
      <c r="K342" s="10">
        <f t="shared" si="109"/>
        <v>0</v>
      </c>
      <c r="L342" s="10">
        <f t="shared" si="109"/>
        <v>0</v>
      </c>
      <c r="M342" s="10">
        <f t="shared" si="109"/>
        <v>0</v>
      </c>
      <c r="N342" s="10">
        <f t="shared" si="109"/>
        <v>0</v>
      </c>
      <c r="O342" s="10">
        <f t="shared" si="109"/>
        <v>0.27</v>
      </c>
      <c r="P342" s="10">
        <f>P338</f>
        <v>0.27</v>
      </c>
    </row>
    <row r="343" spans="1:22" x14ac:dyDescent="0.25">
      <c r="A343" s="134"/>
      <c r="B343" s="138"/>
      <c r="C343" s="138"/>
      <c r="D343" s="138"/>
      <c r="E343" s="138"/>
      <c r="F343" s="8" t="s">
        <v>18</v>
      </c>
      <c r="G343" s="43">
        <f t="shared" ref="G343:O343" si="110">G338</f>
        <v>0</v>
      </c>
      <c r="H343" s="43">
        <f t="shared" si="110"/>
        <v>0</v>
      </c>
      <c r="I343" s="43">
        <f t="shared" si="110"/>
        <v>0</v>
      </c>
      <c r="J343" s="43">
        <f t="shared" si="110"/>
        <v>0</v>
      </c>
      <c r="K343" s="43">
        <f t="shared" si="110"/>
        <v>0</v>
      </c>
      <c r="L343" s="43">
        <f t="shared" si="110"/>
        <v>0</v>
      </c>
      <c r="M343" s="43">
        <f t="shared" si="110"/>
        <v>0</v>
      </c>
      <c r="N343" s="43">
        <f t="shared" si="110"/>
        <v>0</v>
      </c>
      <c r="O343" s="43">
        <f t="shared" si="110"/>
        <v>0.27</v>
      </c>
      <c r="P343" s="43">
        <f>P338</f>
        <v>0.27</v>
      </c>
    </row>
    <row r="344" spans="1:22" ht="30" x14ac:dyDescent="0.25">
      <c r="A344" s="132">
        <v>26</v>
      </c>
      <c r="B344" s="20" t="s">
        <v>291</v>
      </c>
      <c r="C344" s="20" t="s">
        <v>292</v>
      </c>
      <c r="D344" s="20" t="s">
        <v>298</v>
      </c>
      <c r="E344" s="20" t="s">
        <v>40</v>
      </c>
      <c r="F344" s="20" t="s">
        <v>293</v>
      </c>
      <c r="G344" s="49"/>
      <c r="H344" s="49"/>
      <c r="I344" s="49"/>
      <c r="J344" s="49"/>
      <c r="K344" s="49"/>
      <c r="L344" s="49">
        <v>1.85</v>
      </c>
      <c r="M344" s="49">
        <v>1.85</v>
      </c>
      <c r="N344" s="49">
        <v>1.85</v>
      </c>
      <c r="O344" s="49">
        <v>1.85</v>
      </c>
      <c r="P344" s="49">
        <v>1.85</v>
      </c>
    </row>
    <row r="345" spans="1:22" x14ac:dyDescent="0.25">
      <c r="A345" s="133"/>
      <c r="B345" s="69" t="s">
        <v>294</v>
      </c>
      <c r="C345" s="70"/>
      <c r="D345" s="70"/>
      <c r="E345" s="71"/>
      <c r="F345" s="8" t="s">
        <v>16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</row>
    <row r="346" spans="1:22" x14ac:dyDescent="0.25">
      <c r="A346" s="133"/>
      <c r="B346" s="72"/>
      <c r="C346" s="73"/>
      <c r="D346" s="73"/>
      <c r="E346" s="74"/>
      <c r="F346" s="8" t="s">
        <v>22</v>
      </c>
      <c r="G346" s="43">
        <f t="shared" ref="G346:O346" si="111">G344</f>
        <v>0</v>
      </c>
      <c r="H346" s="43">
        <f t="shared" si="111"/>
        <v>0</v>
      </c>
      <c r="I346" s="43">
        <f t="shared" si="111"/>
        <v>0</v>
      </c>
      <c r="J346" s="43">
        <f t="shared" si="111"/>
        <v>0</v>
      </c>
      <c r="K346" s="43">
        <f t="shared" si="111"/>
        <v>0</v>
      </c>
      <c r="L346" s="43">
        <f t="shared" si="111"/>
        <v>1.85</v>
      </c>
      <c r="M346" s="43">
        <f t="shared" si="111"/>
        <v>1.85</v>
      </c>
      <c r="N346" s="43">
        <f t="shared" si="111"/>
        <v>1.85</v>
      </c>
      <c r="O346" s="43">
        <f t="shared" si="111"/>
        <v>1.85</v>
      </c>
      <c r="P346" s="43">
        <f>P344</f>
        <v>1.85</v>
      </c>
    </row>
    <row r="347" spans="1:22" x14ac:dyDescent="0.25">
      <c r="A347" s="133"/>
      <c r="B347" s="72"/>
      <c r="C347" s="73"/>
      <c r="D347" s="73"/>
      <c r="E347" s="74"/>
      <c r="F347" s="8" t="s">
        <v>23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</row>
    <row r="348" spans="1:22" x14ac:dyDescent="0.25">
      <c r="A348" s="133"/>
      <c r="B348" s="72"/>
      <c r="C348" s="73"/>
      <c r="D348" s="73"/>
      <c r="E348" s="74"/>
      <c r="F348" s="8" t="s">
        <v>17</v>
      </c>
      <c r="G348" s="10">
        <f t="shared" ref="G348:O348" si="112">G344</f>
        <v>0</v>
      </c>
      <c r="H348" s="10">
        <f t="shared" si="112"/>
        <v>0</v>
      </c>
      <c r="I348" s="10">
        <f t="shared" si="112"/>
        <v>0</v>
      </c>
      <c r="J348" s="10">
        <f t="shared" si="112"/>
        <v>0</v>
      </c>
      <c r="K348" s="10">
        <f t="shared" si="112"/>
        <v>0</v>
      </c>
      <c r="L348" s="10">
        <f t="shared" si="112"/>
        <v>1.85</v>
      </c>
      <c r="M348" s="10">
        <f t="shared" si="112"/>
        <v>1.85</v>
      </c>
      <c r="N348" s="10">
        <f t="shared" si="112"/>
        <v>1.85</v>
      </c>
      <c r="O348" s="10">
        <f t="shared" si="112"/>
        <v>1.85</v>
      </c>
      <c r="P348" s="10">
        <f>P344</f>
        <v>1.85</v>
      </c>
    </row>
    <row r="349" spans="1:22" x14ac:dyDescent="0.25">
      <c r="A349" s="133"/>
      <c r="B349" s="75"/>
      <c r="C349" s="76"/>
      <c r="D349" s="76"/>
      <c r="E349" s="77"/>
      <c r="F349" s="8" t="s">
        <v>18</v>
      </c>
      <c r="G349" s="43">
        <f t="shared" ref="G349:O349" si="113">G345</f>
        <v>0</v>
      </c>
      <c r="H349" s="43">
        <f t="shared" si="113"/>
        <v>0</v>
      </c>
      <c r="I349" s="43">
        <f t="shared" si="113"/>
        <v>0</v>
      </c>
      <c r="J349" s="43">
        <f t="shared" si="113"/>
        <v>0</v>
      </c>
      <c r="K349" s="43">
        <f t="shared" si="113"/>
        <v>0</v>
      </c>
      <c r="L349" s="43">
        <f t="shared" si="113"/>
        <v>0</v>
      </c>
      <c r="M349" s="43">
        <f t="shared" si="113"/>
        <v>0</v>
      </c>
      <c r="N349" s="43">
        <f t="shared" si="113"/>
        <v>0</v>
      </c>
      <c r="O349" s="43">
        <f t="shared" si="113"/>
        <v>0</v>
      </c>
      <c r="P349" s="43">
        <f>P345</f>
        <v>0</v>
      </c>
    </row>
    <row r="350" spans="1:22" s="1" customFormat="1" ht="30" x14ac:dyDescent="0.25">
      <c r="A350" s="132">
        <v>27</v>
      </c>
      <c r="B350" s="20" t="s">
        <v>231</v>
      </c>
      <c r="C350" s="20" t="s">
        <v>232</v>
      </c>
      <c r="D350" s="20" t="s">
        <v>233</v>
      </c>
      <c r="E350" s="20" t="s">
        <v>68</v>
      </c>
      <c r="F350" s="20" t="s">
        <v>50</v>
      </c>
      <c r="G350" s="49"/>
      <c r="H350" s="49">
        <v>1.9</v>
      </c>
      <c r="I350" s="49">
        <v>1.9</v>
      </c>
      <c r="J350" s="49">
        <v>1.9</v>
      </c>
      <c r="K350" s="49">
        <v>1.9</v>
      </c>
      <c r="L350" s="49">
        <v>1.9</v>
      </c>
      <c r="M350" s="49">
        <v>1.9</v>
      </c>
      <c r="N350" s="49">
        <v>1.9</v>
      </c>
      <c r="O350" s="49">
        <v>1.9</v>
      </c>
      <c r="P350" s="49">
        <v>1.9</v>
      </c>
      <c r="Q350" s="28"/>
      <c r="S350" s="9"/>
      <c r="V350" s="2"/>
    </row>
    <row r="351" spans="1:22" s="1" customFormat="1" ht="15" customHeight="1" x14ac:dyDescent="0.25">
      <c r="A351" s="133"/>
      <c r="B351" s="69" t="s">
        <v>234</v>
      </c>
      <c r="C351" s="70"/>
      <c r="D351" s="70"/>
      <c r="E351" s="71"/>
      <c r="F351" s="8" t="s">
        <v>16</v>
      </c>
      <c r="G351" s="43">
        <f t="shared" ref="G351:O351" si="114">G350</f>
        <v>0</v>
      </c>
      <c r="H351" s="43">
        <f t="shared" si="114"/>
        <v>1.9</v>
      </c>
      <c r="I351" s="43">
        <f t="shared" si="114"/>
        <v>1.9</v>
      </c>
      <c r="J351" s="43">
        <f t="shared" si="114"/>
        <v>1.9</v>
      </c>
      <c r="K351" s="43">
        <f t="shared" si="114"/>
        <v>1.9</v>
      </c>
      <c r="L351" s="43">
        <f t="shared" si="114"/>
        <v>1.9</v>
      </c>
      <c r="M351" s="43">
        <f t="shared" si="114"/>
        <v>1.9</v>
      </c>
      <c r="N351" s="43">
        <f t="shared" si="114"/>
        <v>1.9</v>
      </c>
      <c r="O351" s="43">
        <f t="shared" si="114"/>
        <v>1.9</v>
      </c>
      <c r="P351" s="43">
        <f>P350</f>
        <v>1.9</v>
      </c>
      <c r="Q351" s="28"/>
      <c r="S351" s="9"/>
      <c r="V351" s="2"/>
    </row>
    <row r="352" spans="1:22" s="1" customFormat="1" x14ac:dyDescent="0.25">
      <c r="A352" s="133"/>
      <c r="B352" s="72"/>
      <c r="C352" s="73"/>
      <c r="D352" s="73"/>
      <c r="E352" s="74"/>
      <c r="F352" s="8" t="s">
        <v>22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28"/>
      <c r="S352" s="9"/>
      <c r="V352" s="2"/>
    </row>
    <row r="353" spans="1:22" s="1" customFormat="1" x14ac:dyDescent="0.25">
      <c r="A353" s="133"/>
      <c r="B353" s="72"/>
      <c r="C353" s="73"/>
      <c r="D353" s="73"/>
      <c r="E353" s="74"/>
      <c r="F353" s="8" t="s">
        <v>23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28"/>
      <c r="S353" s="9"/>
      <c r="V353" s="2"/>
    </row>
    <row r="354" spans="1:22" s="1" customFormat="1" x14ac:dyDescent="0.25">
      <c r="A354" s="133"/>
      <c r="B354" s="72"/>
      <c r="C354" s="73"/>
      <c r="D354" s="73"/>
      <c r="E354" s="74"/>
      <c r="F354" s="8" t="s">
        <v>17</v>
      </c>
      <c r="G354" s="10">
        <f t="shared" ref="G354:O354" si="115">G351</f>
        <v>0</v>
      </c>
      <c r="H354" s="10">
        <f t="shared" si="115"/>
        <v>1.9</v>
      </c>
      <c r="I354" s="10">
        <f t="shared" si="115"/>
        <v>1.9</v>
      </c>
      <c r="J354" s="10">
        <f t="shared" si="115"/>
        <v>1.9</v>
      </c>
      <c r="K354" s="10">
        <f t="shared" si="115"/>
        <v>1.9</v>
      </c>
      <c r="L354" s="10">
        <f t="shared" si="115"/>
        <v>1.9</v>
      </c>
      <c r="M354" s="10">
        <f t="shared" si="115"/>
        <v>1.9</v>
      </c>
      <c r="N354" s="10">
        <f t="shared" si="115"/>
        <v>1.9</v>
      </c>
      <c r="O354" s="10">
        <f t="shared" si="115"/>
        <v>1.9</v>
      </c>
      <c r="P354" s="10">
        <f>P351</f>
        <v>1.9</v>
      </c>
      <c r="Q354" s="28"/>
      <c r="S354" s="9"/>
      <c r="V354" s="2"/>
    </row>
    <row r="355" spans="1:22" s="1" customFormat="1" x14ac:dyDescent="0.25">
      <c r="A355" s="133"/>
      <c r="B355" s="75"/>
      <c r="C355" s="76"/>
      <c r="D355" s="76"/>
      <c r="E355" s="77"/>
      <c r="F355" s="8" t="s">
        <v>18</v>
      </c>
      <c r="G355" s="43">
        <f t="shared" ref="G355:O355" si="116">G351</f>
        <v>0</v>
      </c>
      <c r="H355" s="43">
        <f t="shared" si="116"/>
        <v>1.9</v>
      </c>
      <c r="I355" s="43">
        <f t="shared" si="116"/>
        <v>1.9</v>
      </c>
      <c r="J355" s="43">
        <f t="shared" si="116"/>
        <v>1.9</v>
      </c>
      <c r="K355" s="43">
        <f t="shared" si="116"/>
        <v>1.9</v>
      </c>
      <c r="L355" s="43">
        <f t="shared" si="116"/>
        <v>1.9</v>
      </c>
      <c r="M355" s="43">
        <f t="shared" si="116"/>
        <v>1.9</v>
      </c>
      <c r="N355" s="43">
        <f t="shared" si="116"/>
        <v>1.9</v>
      </c>
      <c r="O355" s="43">
        <f t="shared" si="116"/>
        <v>1.9</v>
      </c>
      <c r="P355" s="43">
        <f>P351</f>
        <v>1.9</v>
      </c>
      <c r="Q355" s="28"/>
      <c r="S355" s="9"/>
      <c r="V355" s="2"/>
    </row>
    <row r="356" spans="1:22" s="1" customFormat="1" x14ac:dyDescent="0.25">
      <c r="A356" s="133"/>
      <c r="B356" s="69" t="s">
        <v>19</v>
      </c>
      <c r="C356" s="70"/>
      <c r="D356" s="70"/>
      <c r="E356" s="71"/>
      <c r="F356" s="8" t="s">
        <v>16</v>
      </c>
      <c r="G356" s="43">
        <f t="shared" ref="G356:O356" si="117">G351</f>
        <v>0</v>
      </c>
      <c r="H356" s="43">
        <f t="shared" si="117"/>
        <v>1.9</v>
      </c>
      <c r="I356" s="43">
        <f t="shared" si="117"/>
        <v>1.9</v>
      </c>
      <c r="J356" s="43">
        <f t="shared" si="117"/>
        <v>1.9</v>
      </c>
      <c r="K356" s="43">
        <f t="shared" si="117"/>
        <v>1.9</v>
      </c>
      <c r="L356" s="43">
        <f t="shared" si="117"/>
        <v>1.9</v>
      </c>
      <c r="M356" s="43">
        <f t="shared" si="117"/>
        <v>1.9</v>
      </c>
      <c r="N356" s="43">
        <f t="shared" si="117"/>
        <v>1.9</v>
      </c>
      <c r="O356" s="43">
        <f t="shared" si="117"/>
        <v>1.9</v>
      </c>
      <c r="P356" s="43">
        <f>P351</f>
        <v>1.9</v>
      </c>
      <c r="Q356" s="28"/>
      <c r="S356" s="9"/>
      <c r="V356" s="2"/>
    </row>
    <row r="357" spans="1:22" s="1" customFormat="1" x14ac:dyDescent="0.25">
      <c r="A357" s="133"/>
      <c r="B357" s="72"/>
      <c r="C357" s="73"/>
      <c r="D357" s="73"/>
      <c r="E357" s="74"/>
      <c r="F357" s="8" t="s">
        <v>22</v>
      </c>
      <c r="G357" s="43">
        <f t="shared" ref="G357:P357" si="118">G352</f>
        <v>0</v>
      </c>
      <c r="H357" s="43">
        <f t="shared" si="118"/>
        <v>0</v>
      </c>
      <c r="I357" s="43">
        <f t="shared" si="118"/>
        <v>0</v>
      </c>
      <c r="J357" s="43">
        <f t="shared" si="118"/>
        <v>0</v>
      </c>
      <c r="K357" s="43">
        <f t="shared" si="118"/>
        <v>0</v>
      </c>
      <c r="L357" s="43">
        <f t="shared" si="118"/>
        <v>0</v>
      </c>
      <c r="M357" s="43">
        <f t="shared" si="118"/>
        <v>0</v>
      </c>
      <c r="N357" s="43">
        <f t="shared" si="118"/>
        <v>0</v>
      </c>
      <c r="O357" s="43">
        <f t="shared" si="118"/>
        <v>0</v>
      </c>
      <c r="P357" s="43">
        <f t="shared" si="118"/>
        <v>0</v>
      </c>
      <c r="Q357" s="28"/>
      <c r="S357" s="9"/>
      <c r="V357" s="2"/>
    </row>
    <row r="358" spans="1:22" x14ac:dyDescent="0.25">
      <c r="A358" s="133"/>
      <c r="B358" s="72"/>
      <c r="C358" s="73"/>
      <c r="D358" s="73"/>
      <c r="E358" s="74"/>
      <c r="F358" s="8" t="s">
        <v>23</v>
      </c>
      <c r="G358" s="43">
        <f t="shared" ref="G358:P358" si="119">G353</f>
        <v>0</v>
      </c>
      <c r="H358" s="43">
        <f t="shared" si="119"/>
        <v>0</v>
      </c>
      <c r="I358" s="43">
        <f t="shared" si="119"/>
        <v>0</v>
      </c>
      <c r="J358" s="43">
        <f t="shared" si="119"/>
        <v>0</v>
      </c>
      <c r="K358" s="43">
        <f t="shared" si="119"/>
        <v>0</v>
      </c>
      <c r="L358" s="43">
        <f t="shared" si="119"/>
        <v>0</v>
      </c>
      <c r="M358" s="43">
        <f t="shared" si="119"/>
        <v>0</v>
      </c>
      <c r="N358" s="43">
        <f t="shared" si="119"/>
        <v>0</v>
      </c>
      <c r="O358" s="43">
        <f t="shared" si="119"/>
        <v>0</v>
      </c>
      <c r="P358" s="43">
        <f t="shared" si="119"/>
        <v>0</v>
      </c>
    </row>
    <row r="359" spans="1:22" x14ac:dyDescent="0.25">
      <c r="A359" s="133"/>
      <c r="B359" s="72"/>
      <c r="C359" s="73"/>
      <c r="D359" s="73"/>
      <c r="E359" s="74"/>
      <c r="F359" s="8" t="s">
        <v>17</v>
      </c>
      <c r="G359" s="43">
        <f t="shared" ref="G359:P359" si="120">G354</f>
        <v>0</v>
      </c>
      <c r="H359" s="43">
        <f t="shared" si="120"/>
        <v>1.9</v>
      </c>
      <c r="I359" s="43">
        <f t="shared" si="120"/>
        <v>1.9</v>
      </c>
      <c r="J359" s="43">
        <f t="shared" si="120"/>
        <v>1.9</v>
      </c>
      <c r="K359" s="43">
        <f t="shared" si="120"/>
        <v>1.9</v>
      </c>
      <c r="L359" s="43">
        <f t="shared" si="120"/>
        <v>1.9</v>
      </c>
      <c r="M359" s="43">
        <f t="shared" si="120"/>
        <v>1.9</v>
      </c>
      <c r="N359" s="43">
        <f t="shared" si="120"/>
        <v>1.9</v>
      </c>
      <c r="O359" s="43">
        <f t="shared" si="120"/>
        <v>1.9</v>
      </c>
      <c r="P359" s="43">
        <f t="shared" si="120"/>
        <v>1.9</v>
      </c>
    </row>
    <row r="360" spans="1:22" x14ac:dyDescent="0.25">
      <c r="A360" s="134"/>
      <c r="B360" s="75"/>
      <c r="C360" s="76"/>
      <c r="D360" s="76"/>
      <c r="E360" s="77"/>
      <c r="F360" s="8" t="s">
        <v>18</v>
      </c>
      <c r="G360" s="43">
        <f t="shared" ref="G360:P360" si="121">G355</f>
        <v>0</v>
      </c>
      <c r="H360" s="43">
        <f t="shared" si="121"/>
        <v>1.9</v>
      </c>
      <c r="I360" s="43">
        <f t="shared" si="121"/>
        <v>1.9</v>
      </c>
      <c r="J360" s="43">
        <f t="shared" si="121"/>
        <v>1.9</v>
      </c>
      <c r="K360" s="43">
        <f t="shared" si="121"/>
        <v>1.9</v>
      </c>
      <c r="L360" s="43">
        <f t="shared" si="121"/>
        <v>1.9</v>
      </c>
      <c r="M360" s="43">
        <f t="shared" si="121"/>
        <v>1.9</v>
      </c>
      <c r="N360" s="43">
        <f t="shared" si="121"/>
        <v>1.9</v>
      </c>
      <c r="O360" s="43">
        <f t="shared" si="121"/>
        <v>1.9</v>
      </c>
      <c r="P360" s="43">
        <f t="shared" si="121"/>
        <v>1.9</v>
      </c>
    </row>
    <row r="361" spans="1:22" ht="60" x14ac:dyDescent="0.25">
      <c r="A361" s="132">
        <v>28</v>
      </c>
      <c r="B361" s="20" t="s">
        <v>295</v>
      </c>
      <c r="C361" s="20" t="s">
        <v>317</v>
      </c>
      <c r="D361" s="20" t="s">
        <v>318</v>
      </c>
      <c r="E361" s="20" t="s">
        <v>40</v>
      </c>
      <c r="F361" s="41" t="s">
        <v>228</v>
      </c>
      <c r="G361" s="49">
        <v>3.1</v>
      </c>
      <c r="H361" s="49">
        <v>3.1</v>
      </c>
      <c r="I361" s="49">
        <v>3.1</v>
      </c>
      <c r="J361" s="49">
        <v>3.1</v>
      </c>
      <c r="K361" s="49">
        <v>3.1</v>
      </c>
      <c r="L361" s="49">
        <v>3.1</v>
      </c>
      <c r="M361" s="49">
        <v>3.1</v>
      </c>
      <c r="N361" s="49">
        <v>3.1</v>
      </c>
      <c r="O361" s="49">
        <v>3.1</v>
      </c>
      <c r="P361" s="49">
        <v>3.1</v>
      </c>
    </row>
    <row r="362" spans="1:22" x14ac:dyDescent="0.25">
      <c r="A362" s="133"/>
      <c r="B362" s="69" t="s">
        <v>315</v>
      </c>
      <c r="C362" s="70"/>
      <c r="D362" s="70"/>
      <c r="E362" s="71"/>
      <c r="F362" s="8" t="s">
        <v>16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</row>
    <row r="363" spans="1:22" x14ac:dyDescent="0.25">
      <c r="A363" s="133"/>
      <c r="B363" s="72"/>
      <c r="C363" s="73"/>
      <c r="D363" s="73"/>
      <c r="E363" s="74"/>
      <c r="F363" s="8" t="s">
        <v>22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</row>
    <row r="364" spans="1:22" x14ac:dyDescent="0.25">
      <c r="A364" s="133"/>
      <c r="B364" s="72"/>
      <c r="C364" s="73"/>
      <c r="D364" s="73"/>
      <c r="E364" s="74"/>
      <c r="F364" s="8" t="s">
        <v>23</v>
      </c>
      <c r="G364" s="43">
        <f t="shared" ref="G364:O364" si="122">G361</f>
        <v>3.1</v>
      </c>
      <c r="H364" s="43">
        <f t="shared" si="122"/>
        <v>3.1</v>
      </c>
      <c r="I364" s="43">
        <f t="shared" si="122"/>
        <v>3.1</v>
      </c>
      <c r="J364" s="43">
        <f t="shared" si="122"/>
        <v>3.1</v>
      </c>
      <c r="K364" s="43">
        <f t="shared" si="122"/>
        <v>3.1</v>
      </c>
      <c r="L364" s="43">
        <f t="shared" si="122"/>
        <v>3.1</v>
      </c>
      <c r="M364" s="43">
        <f t="shared" si="122"/>
        <v>3.1</v>
      </c>
      <c r="N364" s="43">
        <f t="shared" si="122"/>
        <v>3.1</v>
      </c>
      <c r="O364" s="43">
        <f t="shared" si="122"/>
        <v>3.1</v>
      </c>
      <c r="P364" s="43">
        <f>P361</f>
        <v>3.1</v>
      </c>
    </row>
    <row r="365" spans="1:22" x14ac:dyDescent="0.25">
      <c r="A365" s="133"/>
      <c r="B365" s="72"/>
      <c r="C365" s="73"/>
      <c r="D365" s="73"/>
      <c r="E365" s="74"/>
      <c r="F365" s="8" t="s">
        <v>17</v>
      </c>
      <c r="G365" s="10">
        <f t="shared" ref="G365:O365" si="123">SUM(G362:G364)</f>
        <v>3.1</v>
      </c>
      <c r="H365" s="10">
        <f t="shared" si="123"/>
        <v>3.1</v>
      </c>
      <c r="I365" s="10">
        <f t="shared" si="123"/>
        <v>3.1</v>
      </c>
      <c r="J365" s="10">
        <f t="shared" si="123"/>
        <v>3.1</v>
      </c>
      <c r="K365" s="10">
        <f t="shared" si="123"/>
        <v>3.1</v>
      </c>
      <c r="L365" s="10">
        <f t="shared" si="123"/>
        <v>3.1</v>
      </c>
      <c r="M365" s="10">
        <f t="shared" si="123"/>
        <v>3.1</v>
      </c>
      <c r="N365" s="10">
        <f t="shared" si="123"/>
        <v>3.1</v>
      </c>
      <c r="O365" s="10">
        <f t="shared" si="123"/>
        <v>3.1</v>
      </c>
      <c r="P365" s="10">
        <f>SUM(P362:P364)</f>
        <v>3.1</v>
      </c>
    </row>
    <row r="366" spans="1:22" x14ac:dyDescent="0.25">
      <c r="A366" s="133"/>
      <c r="B366" s="75"/>
      <c r="C366" s="76"/>
      <c r="D366" s="76"/>
      <c r="E366" s="77"/>
      <c r="F366" s="8" t="s">
        <v>18</v>
      </c>
      <c r="G366" s="43">
        <f t="shared" ref="G366:O366" si="124">G362</f>
        <v>0</v>
      </c>
      <c r="H366" s="43">
        <f t="shared" si="124"/>
        <v>0</v>
      </c>
      <c r="I366" s="43">
        <f t="shared" si="124"/>
        <v>0</v>
      </c>
      <c r="J366" s="43">
        <f t="shared" si="124"/>
        <v>0</v>
      </c>
      <c r="K366" s="43">
        <f t="shared" si="124"/>
        <v>0</v>
      </c>
      <c r="L366" s="43">
        <f t="shared" si="124"/>
        <v>0</v>
      </c>
      <c r="M366" s="43">
        <f t="shared" si="124"/>
        <v>0</v>
      </c>
      <c r="N366" s="43">
        <f t="shared" si="124"/>
        <v>0</v>
      </c>
      <c r="O366" s="43">
        <f t="shared" si="124"/>
        <v>0</v>
      </c>
      <c r="P366" s="43">
        <f>P362</f>
        <v>0</v>
      </c>
      <c r="S366" s="11"/>
      <c r="T366" s="11"/>
    </row>
    <row r="367" spans="1:22" x14ac:dyDescent="0.25">
      <c r="A367" s="85" t="s">
        <v>15</v>
      </c>
      <c r="B367" s="85"/>
      <c r="C367" s="85"/>
      <c r="D367" s="85"/>
      <c r="E367" s="85"/>
      <c r="F367" s="8" t="s">
        <v>16</v>
      </c>
      <c r="G367" s="10">
        <f t="shared" ref="G367:O367" si="125">G351+G345+G339+G328+G317+G306+G300+G289+G273+G234+G225+G219+G213+G207+G196+G183+G171+G155+G117+G94+G82+G71+G59+G46+G39+G28+G362</f>
        <v>2.1829999999999998</v>
      </c>
      <c r="H367" s="10">
        <f t="shared" si="125"/>
        <v>5.1839999999999993</v>
      </c>
      <c r="I367" s="10">
        <f t="shared" si="125"/>
        <v>14.904</v>
      </c>
      <c r="J367" s="10">
        <f t="shared" si="125"/>
        <v>16.079999999999998</v>
      </c>
      <c r="K367" s="10">
        <f t="shared" si="125"/>
        <v>19.353000000000002</v>
      </c>
      <c r="L367" s="10">
        <f t="shared" si="125"/>
        <v>25.082999999999998</v>
      </c>
      <c r="M367" s="10">
        <f t="shared" si="125"/>
        <v>26.442999999999998</v>
      </c>
      <c r="N367" s="10">
        <f t="shared" si="125"/>
        <v>31.573</v>
      </c>
      <c r="O367" s="10">
        <f t="shared" si="125"/>
        <v>39.640999999999998</v>
      </c>
      <c r="P367" s="10">
        <f>P351+P345+P339+P328+P317+P306+P300+P289+P273+P234+P225+P219+P213+P207+P196+P183+P171+P155+P117+P94+P82+P71+P59+P46+P39+P28+P362</f>
        <v>54.349999999999994</v>
      </c>
      <c r="R367" s="11"/>
    </row>
    <row r="368" spans="1:22" x14ac:dyDescent="0.25">
      <c r="A368" s="85"/>
      <c r="B368" s="85"/>
      <c r="C368" s="85"/>
      <c r="D368" s="85"/>
      <c r="E368" s="85"/>
      <c r="F368" s="8" t="s">
        <v>22</v>
      </c>
      <c r="G368" s="10">
        <f t="shared" ref="G368:P368" si="126">G352+G346+G340+G329+G318+G307+G301+G290+G274+G235+G226+G220+G214+G208+G197+G184+G172+G156+G118+G95+G83+G72+G60+G47+G40+G29+G363</f>
        <v>8.4600000000000009</v>
      </c>
      <c r="H368" s="10">
        <f t="shared" si="126"/>
        <v>11.71</v>
      </c>
      <c r="I368" s="10">
        <f t="shared" si="126"/>
        <v>21.92</v>
      </c>
      <c r="J368" s="10">
        <f t="shared" si="126"/>
        <v>28.8</v>
      </c>
      <c r="K368" s="10">
        <f t="shared" si="126"/>
        <v>31.000000000000004</v>
      </c>
      <c r="L368" s="10">
        <f t="shared" si="126"/>
        <v>32.85</v>
      </c>
      <c r="M368" s="10">
        <f t="shared" si="126"/>
        <v>53.28</v>
      </c>
      <c r="N368" s="10">
        <f t="shared" si="126"/>
        <v>56.408000000000001</v>
      </c>
      <c r="O368" s="10">
        <f t="shared" si="126"/>
        <v>57.038000000000004</v>
      </c>
      <c r="P368" s="10">
        <f t="shared" si="126"/>
        <v>58.203000000000003</v>
      </c>
    </row>
    <row r="369" spans="1:23" x14ac:dyDescent="0.25">
      <c r="A369" s="85"/>
      <c r="B369" s="85"/>
      <c r="C369" s="85"/>
      <c r="D369" s="85"/>
      <c r="E369" s="85"/>
      <c r="F369" s="8" t="s">
        <v>23</v>
      </c>
      <c r="G369" s="10">
        <f t="shared" ref="G369:O369" si="127">G353+G347+G341+G330+G319+G308+G302+G291+G275+G236+G227+G221+G215+G209+G198+G185+G173+G157+G119+G96+G84+G73+G61+G48+G41+G30+G364</f>
        <v>11.5</v>
      </c>
      <c r="H369" s="10">
        <f t="shared" si="127"/>
        <v>21.35</v>
      </c>
      <c r="I369" s="10">
        <f t="shared" si="127"/>
        <v>27.814</v>
      </c>
      <c r="J369" s="10">
        <f t="shared" si="127"/>
        <v>32.814</v>
      </c>
      <c r="K369" s="10">
        <f t="shared" si="127"/>
        <v>42.024000000000001</v>
      </c>
      <c r="L369" s="10">
        <f t="shared" si="127"/>
        <v>45.904000000000003</v>
      </c>
      <c r="M369" s="10">
        <f t="shared" si="127"/>
        <v>46.283999999999999</v>
      </c>
      <c r="N369" s="10">
        <f t="shared" si="127"/>
        <v>54.664000000000001</v>
      </c>
      <c r="O369" s="10">
        <f t="shared" si="127"/>
        <v>62.324000000000005</v>
      </c>
      <c r="P369" s="10">
        <f>P353+P347+P341+P330+P319+P308+P302+P291+P275+P236+P227+P221+P215+P209+P198+P185+P173+P157+P119+P96+P84+P73+P61+P48+P41+P30+P364</f>
        <v>69.650999999999996</v>
      </c>
    </row>
    <row r="370" spans="1:23" x14ac:dyDescent="0.25">
      <c r="A370" s="85"/>
      <c r="B370" s="85"/>
      <c r="C370" s="85"/>
      <c r="D370" s="85"/>
      <c r="E370" s="85"/>
      <c r="F370" s="8" t="s">
        <v>17</v>
      </c>
      <c r="G370" s="10">
        <f t="shared" ref="G370:O370" si="128">G367+G368+G369</f>
        <v>22.143000000000001</v>
      </c>
      <c r="H370" s="10">
        <f t="shared" si="128"/>
        <v>38.244</v>
      </c>
      <c r="I370" s="10">
        <f t="shared" si="128"/>
        <v>64.638000000000005</v>
      </c>
      <c r="J370" s="10">
        <f t="shared" si="128"/>
        <v>77.693999999999988</v>
      </c>
      <c r="K370" s="10">
        <f t="shared" si="128"/>
        <v>92.37700000000001</v>
      </c>
      <c r="L370" s="10">
        <f t="shared" si="128"/>
        <v>103.837</v>
      </c>
      <c r="M370" s="10">
        <f t="shared" si="128"/>
        <v>126.00700000000001</v>
      </c>
      <c r="N370" s="10">
        <f t="shared" si="128"/>
        <v>142.64499999999998</v>
      </c>
      <c r="O370" s="10">
        <f t="shared" si="128"/>
        <v>159.00300000000001</v>
      </c>
      <c r="P370" s="10">
        <f>P367+P368+P369</f>
        <v>182.20400000000001</v>
      </c>
      <c r="Q370" s="65"/>
      <c r="R370" s="18"/>
      <c r="S370" s="66"/>
    </row>
    <row r="371" spans="1:23" x14ac:dyDescent="0.25">
      <c r="A371" s="85"/>
      <c r="B371" s="85"/>
      <c r="C371" s="85"/>
      <c r="D371" s="85"/>
      <c r="E371" s="85"/>
      <c r="F371" s="8" t="s">
        <v>18</v>
      </c>
      <c r="G371" s="10">
        <f t="shared" ref="G371:O371" si="129">G355+G349+G343+G332+G321+G310+G304+G293+G277+G238+G229+G223+G217+G211+G200+G187+G175+G159+G121+G98+G86+G75+G63+G50+G43+G32</f>
        <v>0</v>
      </c>
      <c r="H371" s="10">
        <f t="shared" si="129"/>
        <v>1.9</v>
      </c>
      <c r="I371" s="10">
        <f t="shared" si="129"/>
        <v>9.4</v>
      </c>
      <c r="J371" s="10">
        <f t="shared" si="129"/>
        <v>9.4</v>
      </c>
      <c r="K371" s="10">
        <f t="shared" si="129"/>
        <v>9.4</v>
      </c>
      <c r="L371" s="10">
        <f t="shared" si="129"/>
        <v>12.23</v>
      </c>
      <c r="M371" s="10">
        <f t="shared" si="129"/>
        <v>12.23</v>
      </c>
      <c r="N371" s="10">
        <f t="shared" si="129"/>
        <v>16.66</v>
      </c>
      <c r="O371" s="10">
        <f t="shared" si="129"/>
        <v>22.597999999999999</v>
      </c>
      <c r="P371" s="10">
        <f>P355+P349+P343+P332+P321+P310+P304+P293+P277+P238+P229+P223+P217+P211+P200+P187+P175+P159+P121+P98+P86+P75+P63+P50+P43+P32</f>
        <v>35.726999999999997</v>
      </c>
      <c r="S371" s="11"/>
      <c r="T371" s="11"/>
      <c r="U371" s="11"/>
      <c r="V371" s="11"/>
      <c r="W371" s="11"/>
    </row>
    <row r="372" spans="1:23" ht="15" customHeight="1" x14ac:dyDescent="0.25">
      <c r="A372" s="85" t="s">
        <v>19</v>
      </c>
      <c r="B372" s="85"/>
      <c r="C372" s="85"/>
      <c r="D372" s="85"/>
      <c r="E372" s="85"/>
      <c r="F372" s="8" t="s">
        <v>16</v>
      </c>
      <c r="G372" s="10">
        <f>G356+G294+G278+G239+G201+G188+G122+G87+G76+G64+G51</f>
        <v>2.1829999999999998</v>
      </c>
      <c r="H372" s="10">
        <f t="shared" ref="H372:P372" si="130">H356+H294+H278+H239+H201+H188+H122+H87+H76+H64+H51</f>
        <v>5.1839999999999993</v>
      </c>
      <c r="I372" s="10">
        <f t="shared" si="130"/>
        <v>14.904</v>
      </c>
      <c r="J372" s="10">
        <f t="shared" si="130"/>
        <v>16.079999999999998</v>
      </c>
      <c r="K372" s="10">
        <f t="shared" si="130"/>
        <v>18.23</v>
      </c>
      <c r="L372" s="10">
        <f t="shared" si="130"/>
        <v>21.130000000000003</v>
      </c>
      <c r="M372" s="10">
        <f t="shared" si="130"/>
        <v>22.490000000000002</v>
      </c>
      <c r="N372" s="10">
        <f t="shared" si="130"/>
        <v>23.189999999999998</v>
      </c>
      <c r="O372" s="10">
        <f t="shared" si="130"/>
        <v>26.02</v>
      </c>
      <c r="P372" s="10">
        <f t="shared" si="130"/>
        <v>29.58</v>
      </c>
    </row>
    <row r="373" spans="1:23" x14ac:dyDescent="0.25">
      <c r="A373" s="85"/>
      <c r="B373" s="85"/>
      <c r="C373" s="85"/>
      <c r="D373" s="85"/>
      <c r="E373" s="85"/>
      <c r="F373" s="8" t="s">
        <v>22</v>
      </c>
      <c r="G373" s="10">
        <f t="shared" ref="G373:P373" si="131">G357+G295+G279+G240+G202+G189+G123+G88+G77+G65+G52</f>
        <v>8.4600000000000009</v>
      </c>
      <c r="H373" s="10">
        <f t="shared" si="131"/>
        <v>11.71</v>
      </c>
      <c r="I373" s="10">
        <f t="shared" si="131"/>
        <v>11.71</v>
      </c>
      <c r="J373" s="10">
        <f t="shared" si="131"/>
        <v>11.71</v>
      </c>
      <c r="K373" s="10">
        <f t="shared" si="131"/>
        <v>11.71</v>
      </c>
      <c r="L373" s="10">
        <f t="shared" si="131"/>
        <v>11.71</v>
      </c>
      <c r="M373" s="10">
        <f t="shared" si="131"/>
        <v>11.71</v>
      </c>
      <c r="N373" s="10">
        <f t="shared" si="131"/>
        <v>14.838000000000001</v>
      </c>
      <c r="O373" s="10">
        <f t="shared" si="131"/>
        <v>14.838000000000001</v>
      </c>
      <c r="P373" s="10">
        <f t="shared" si="131"/>
        <v>14.838000000000001</v>
      </c>
      <c r="S373" s="11"/>
      <c r="T373" s="11"/>
      <c r="U373" s="11"/>
      <c r="V373" s="11"/>
      <c r="W373" s="11"/>
    </row>
    <row r="374" spans="1:23" x14ac:dyDescent="0.25">
      <c r="A374" s="85"/>
      <c r="B374" s="85"/>
      <c r="C374" s="85"/>
      <c r="D374" s="85"/>
      <c r="E374" s="85"/>
      <c r="F374" s="8" t="s">
        <v>23</v>
      </c>
      <c r="G374" s="10">
        <f t="shared" ref="G374:P374" si="132">G358+G296+G280+G241+G203+G190+G124+G89+G78+G66+G53</f>
        <v>0</v>
      </c>
      <c r="H374" s="10">
        <f t="shared" si="132"/>
        <v>9.85</v>
      </c>
      <c r="I374" s="10">
        <f t="shared" si="132"/>
        <v>10.15</v>
      </c>
      <c r="J374" s="10">
        <f t="shared" si="132"/>
        <v>10.15</v>
      </c>
      <c r="K374" s="10">
        <f t="shared" si="132"/>
        <v>14.709999999999999</v>
      </c>
      <c r="L374" s="10">
        <f t="shared" si="132"/>
        <v>16.309999999999999</v>
      </c>
      <c r="M374" s="10">
        <f t="shared" si="132"/>
        <v>16.309999999999999</v>
      </c>
      <c r="N374" s="10">
        <f t="shared" si="132"/>
        <v>24.31</v>
      </c>
      <c r="O374" s="10">
        <f t="shared" si="132"/>
        <v>24.31</v>
      </c>
      <c r="P374" s="10">
        <f t="shared" si="132"/>
        <v>24.31</v>
      </c>
    </row>
    <row r="375" spans="1:23" x14ac:dyDescent="0.25">
      <c r="A375" s="85"/>
      <c r="B375" s="85"/>
      <c r="C375" s="85"/>
      <c r="D375" s="85"/>
      <c r="E375" s="85"/>
      <c r="F375" s="8" t="s">
        <v>17</v>
      </c>
      <c r="G375" s="10">
        <f t="shared" ref="G375:O375" si="133">G374+G373+G372</f>
        <v>10.643000000000001</v>
      </c>
      <c r="H375" s="10">
        <f t="shared" si="133"/>
        <v>26.744</v>
      </c>
      <c r="I375" s="10">
        <f t="shared" si="133"/>
        <v>36.763999999999996</v>
      </c>
      <c r="J375" s="10">
        <f t="shared" si="133"/>
        <v>37.94</v>
      </c>
      <c r="K375" s="10">
        <f t="shared" si="133"/>
        <v>44.650000000000006</v>
      </c>
      <c r="L375" s="10">
        <f t="shared" si="133"/>
        <v>49.150000000000006</v>
      </c>
      <c r="M375" s="10">
        <f t="shared" si="133"/>
        <v>50.510000000000005</v>
      </c>
      <c r="N375" s="10">
        <f t="shared" si="133"/>
        <v>62.337999999999994</v>
      </c>
      <c r="O375" s="10">
        <f t="shared" si="133"/>
        <v>65.167999999999992</v>
      </c>
      <c r="P375" s="10">
        <f>P374+P373+P372</f>
        <v>68.727999999999994</v>
      </c>
    </row>
    <row r="376" spans="1:23" x14ac:dyDescent="0.25">
      <c r="A376" s="85"/>
      <c r="B376" s="85"/>
      <c r="C376" s="85"/>
      <c r="D376" s="85"/>
      <c r="E376" s="85"/>
      <c r="F376" s="8" t="s">
        <v>18</v>
      </c>
      <c r="G376" s="10">
        <f t="shared" ref="G376:O376" si="134">G360+G298+G282+G243+G205+G192+G126+G91+G80+G68+G55</f>
        <v>0</v>
      </c>
      <c r="H376" s="10">
        <f t="shared" si="134"/>
        <v>1.9</v>
      </c>
      <c r="I376" s="10">
        <f t="shared" si="134"/>
        <v>9.4</v>
      </c>
      <c r="J376" s="10">
        <f t="shared" si="134"/>
        <v>9.4</v>
      </c>
      <c r="K376" s="10">
        <f t="shared" si="134"/>
        <v>9.4</v>
      </c>
      <c r="L376" s="10">
        <f t="shared" si="134"/>
        <v>9.4</v>
      </c>
      <c r="M376" s="10">
        <f t="shared" si="134"/>
        <v>9.4</v>
      </c>
      <c r="N376" s="10">
        <f t="shared" si="134"/>
        <v>9.4</v>
      </c>
      <c r="O376" s="10">
        <f t="shared" si="134"/>
        <v>10.1</v>
      </c>
      <c r="P376" s="10">
        <f>P360+P298+P282+P243+P205+P192+P126+P91+P80+P68+P55</f>
        <v>12.08</v>
      </c>
    </row>
    <row r="377" spans="1:23" ht="15" customHeight="1" x14ac:dyDescent="0.25">
      <c r="A377" s="85" t="s">
        <v>20</v>
      </c>
      <c r="B377" s="85"/>
      <c r="C377" s="85"/>
      <c r="D377" s="85"/>
      <c r="E377" s="85"/>
      <c r="F377" s="8" t="s">
        <v>16</v>
      </c>
      <c r="G377" s="10">
        <f t="shared" ref="G377:P377" si="135">G333+G322+G311+G283+G176+G160+G99+G33</f>
        <v>0</v>
      </c>
      <c r="H377" s="10">
        <f t="shared" si="135"/>
        <v>0</v>
      </c>
      <c r="I377" s="10">
        <f t="shared" si="135"/>
        <v>0</v>
      </c>
      <c r="J377" s="10">
        <f t="shared" si="135"/>
        <v>0</v>
      </c>
      <c r="K377" s="10">
        <f t="shared" si="135"/>
        <v>0</v>
      </c>
      <c r="L377" s="10">
        <f t="shared" si="135"/>
        <v>0</v>
      </c>
      <c r="M377" s="10">
        <f t="shared" si="135"/>
        <v>0</v>
      </c>
      <c r="N377" s="10">
        <f t="shared" si="135"/>
        <v>0</v>
      </c>
      <c r="O377" s="10">
        <f t="shared" si="135"/>
        <v>1.58</v>
      </c>
      <c r="P377" s="10">
        <f t="shared" si="135"/>
        <v>4.9590000000000005</v>
      </c>
    </row>
    <row r="378" spans="1:23" x14ac:dyDescent="0.25">
      <c r="A378" s="85"/>
      <c r="B378" s="85"/>
      <c r="C378" s="85"/>
      <c r="D378" s="85"/>
      <c r="E378" s="85"/>
      <c r="F378" s="8" t="s">
        <v>22</v>
      </c>
      <c r="G378" s="10">
        <f t="shared" ref="G378:P378" si="136">G334+G323+G312+G284+G177+G161+G100+G34</f>
        <v>0</v>
      </c>
      <c r="H378" s="10">
        <f t="shared" si="136"/>
        <v>0</v>
      </c>
      <c r="I378" s="10">
        <f t="shared" si="136"/>
        <v>10.210000000000001</v>
      </c>
      <c r="J378" s="10">
        <f t="shared" si="136"/>
        <v>11.690000000000001</v>
      </c>
      <c r="K378" s="10">
        <f t="shared" si="136"/>
        <v>11.690000000000001</v>
      </c>
      <c r="L378" s="10">
        <f t="shared" si="136"/>
        <v>11.690000000000001</v>
      </c>
      <c r="M378" s="10">
        <f t="shared" si="136"/>
        <v>32.120000000000005</v>
      </c>
      <c r="N378" s="10">
        <f t="shared" si="136"/>
        <v>32.120000000000005</v>
      </c>
      <c r="O378" s="10">
        <f t="shared" si="136"/>
        <v>32.120000000000005</v>
      </c>
      <c r="P378" s="10">
        <f t="shared" si="136"/>
        <v>32.120000000000005</v>
      </c>
    </row>
    <row r="379" spans="1:23" x14ac:dyDescent="0.25">
      <c r="A379" s="85"/>
      <c r="B379" s="85"/>
      <c r="C379" s="85"/>
      <c r="D379" s="85"/>
      <c r="E379" s="85"/>
      <c r="F379" s="8" t="s">
        <v>23</v>
      </c>
      <c r="G379" s="10">
        <f t="shared" ref="G379:P379" si="137">G335+G324+G313+G285+G178+G162+G101+G35</f>
        <v>0</v>
      </c>
      <c r="H379" s="10">
        <f t="shared" si="137"/>
        <v>0</v>
      </c>
      <c r="I379" s="10">
        <f t="shared" si="137"/>
        <v>6.1639999999999997</v>
      </c>
      <c r="J379" s="10">
        <f t="shared" si="137"/>
        <v>11.164</v>
      </c>
      <c r="K379" s="10">
        <f t="shared" si="137"/>
        <v>11.164</v>
      </c>
      <c r="L379" s="10">
        <f t="shared" si="137"/>
        <v>13.443999999999999</v>
      </c>
      <c r="M379" s="10">
        <f t="shared" si="137"/>
        <v>13.824</v>
      </c>
      <c r="N379" s="10">
        <f t="shared" si="137"/>
        <v>14.204000000000001</v>
      </c>
      <c r="O379" s="10">
        <f t="shared" si="137"/>
        <v>14.584</v>
      </c>
      <c r="P379" s="10">
        <f t="shared" si="137"/>
        <v>16.111000000000001</v>
      </c>
    </row>
    <row r="380" spans="1:23" x14ac:dyDescent="0.25">
      <c r="A380" s="85"/>
      <c r="B380" s="85"/>
      <c r="C380" s="85"/>
      <c r="D380" s="85"/>
      <c r="E380" s="85"/>
      <c r="F380" s="8" t="s">
        <v>17</v>
      </c>
      <c r="G380" s="10">
        <f t="shared" ref="G380:O380" si="138">G379+G378+G377</f>
        <v>0</v>
      </c>
      <c r="H380" s="10">
        <f t="shared" si="138"/>
        <v>0</v>
      </c>
      <c r="I380" s="10">
        <f t="shared" si="138"/>
        <v>16.374000000000002</v>
      </c>
      <c r="J380" s="10">
        <f t="shared" si="138"/>
        <v>22.853999999999999</v>
      </c>
      <c r="K380" s="10">
        <f t="shared" si="138"/>
        <v>22.853999999999999</v>
      </c>
      <c r="L380" s="10">
        <f t="shared" si="138"/>
        <v>25.134</v>
      </c>
      <c r="M380" s="10">
        <f t="shared" si="138"/>
        <v>45.944000000000003</v>
      </c>
      <c r="N380" s="10">
        <f t="shared" si="138"/>
        <v>46.324000000000005</v>
      </c>
      <c r="O380" s="10">
        <f t="shared" si="138"/>
        <v>48.284000000000006</v>
      </c>
      <c r="P380" s="10">
        <f>P379+P378+P377</f>
        <v>53.190000000000012</v>
      </c>
    </row>
    <row r="381" spans="1:23" x14ac:dyDescent="0.25">
      <c r="A381" s="85"/>
      <c r="B381" s="85"/>
      <c r="C381" s="85"/>
      <c r="D381" s="85"/>
      <c r="E381" s="85"/>
      <c r="F381" s="8" t="s">
        <v>18</v>
      </c>
      <c r="G381" s="10">
        <f t="shared" ref="G381:P381" si="139">G337+G326+G315+G287+G180+G164+G103+G37</f>
        <v>0</v>
      </c>
      <c r="H381" s="10">
        <f t="shared" si="139"/>
        <v>0</v>
      </c>
      <c r="I381" s="10">
        <f t="shared" si="139"/>
        <v>0</v>
      </c>
      <c r="J381" s="10">
        <f t="shared" si="139"/>
        <v>0</v>
      </c>
      <c r="K381" s="10">
        <f t="shared" si="139"/>
        <v>0</v>
      </c>
      <c r="L381" s="10">
        <f t="shared" si="139"/>
        <v>0</v>
      </c>
      <c r="M381" s="10">
        <f t="shared" si="139"/>
        <v>0</v>
      </c>
      <c r="N381" s="10">
        <f t="shared" si="139"/>
        <v>0</v>
      </c>
      <c r="O381" s="10">
        <f t="shared" si="139"/>
        <v>1.58</v>
      </c>
      <c r="P381" s="10">
        <f t="shared" si="139"/>
        <v>4.9590000000000005</v>
      </c>
    </row>
    <row r="382" spans="1:23" ht="30.75" customHeight="1" x14ac:dyDescent="0.25">
      <c r="A382" s="107" t="s">
        <v>319</v>
      </c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</row>
    <row r="383" spans="1:23" x14ac:dyDescent="0.25"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U383" s="11"/>
    </row>
    <row r="384" spans="1:23" x14ac:dyDescent="0.25">
      <c r="F384" s="16"/>
      <c r="G384" s="12"/>
      <c r="H384" s="12"/>
      <c r="I384" s="12"/>
      <c r="J384" s="12"/>
      <c r="K384" s="12"/>
      <c r="L384" s="12"/>
      <c r="M384" s="12"/>
      <c r="N384" s="12"/>
      <c r="O384" s="12"/>
      <c r="P384" s="29"/>
    </row>
    <row r="385" spans="1:18" x14ac:dyDescent="0.25">
      <c r="G385" s="12"/>
      <c r="H385" s="12"/>
      <c r="I385" s="12"/>
      <c r="J385" s="12"/>
      <c r="K385" s="12"/>
      <c r="L385" s="12"/>
      <c r="M385" s="12"/>
      <c r="N385" s="12"/>
      <c r="O385" s="12"/>
      <c r="P385" s="17"/>
    </row>
    <row r="386" spans="1:18" x14ac:dyDescent="0.25">
      <c r="G386" s="12"/>
      <c r="H386" s="12"/>
      <c r="I386" s="12"/>
      <c r="J386" s="12"/>
      <c r="K386" s="12"/>
      <c r="L386" s="12"/>
      <c r="M386" s="12"/>
      <c r="N386" s="12"/>
      <c r="O386" s="12"/>
      <c r="P386" s="17"/>
    </row>
    <row r="387" spans="1:18" x14ac:dyDescent="0.25">
      <c r="G387" s="18"/>
      <c r="H387" s="18"/>
      <c r="I387" s="18"/>
      <c r="J387" s="18"/>
      <c r="K387" s="18"/>
      <c r="L387" s="18"/>
      <c r="M387" s="18"/>
      <c r="N387" s="18"/>
      <c r="O387" s="18"/>
      <c r="P387" s="18"/>
    </row>
    <row r="388" spans="1:18" x14ac:dyDescent="0.25">
      <c r="G388" s="12"/>
      <c r="H388" s="12"/>
      <c r="I388" s="12"/>
      <c r="J388" s="12"/>
      <c r="K388" s="12"/>
      <c r="L388" s="12"/>
      <c r="M388" s="12"/>
      <c r="N388" s="12"/>
      <c r="O388" s="12"/>
      <c r="P388" s="17"/>
    </row>
    <row r="389" spans="1:18" ht="42" customHeight="1" x14ac:dyDescent="0.3">
      <c r="A389" s="103" t="s">
        <v>296</v>
      </c>
      <c r="B389" s="103"/>
      <c r="C389" s="103"/>
      <c r="D389" s="103"/>
      <c r="E389" s="103"/>
      <c r="F389" s="103"/>
      <c r="G389" s="103"/>
      <c r="O389" s="3" t="s">
        <v>235</v>
      </c>
    </row>
    <row r="396" spans="1:18" x14ac:dyDescent="0.25">
      <c r="R396" s="11"/>
    </row>
    <row r="398" spans="1:18" x14ac:dyDescent="0.25">
      <c r="E398" s="11"/>
    </row>
    <row r="399" spans="1:18" x14ac:dyDescent="0.25">
      <c r="E399" s="11"/>
    </row>
    <row r="400" spans="1:18" x14ac:dyDescent="0.25">
      <c r="E400" s="11"/>
    </row>
    <row r="401" spans="5:16" x14ac:dyDescent="0.25">
      <c r="E401" s="11"/>
    </row>
    <row r="402" spans="5:16" x14ac:dyDescent="0.25">
      <c r="E402" s="11"/>
    </row>
    <row r="406" spans="5:16" x14ac:dyDescent="0.25">
      <c r="P406" s="13"/>
    </row>
    <row r="407" spans="5:16" x14ac:dyDescent="0.25">
      <c r="P407" s="14"/>
    </row>
    <row r="408" spans="5:16" x14ac:dyDescent="0.25">
      <c r="P408" s="2"/>
    </row>
    <row r="409" spans="5:16" x14ac:dyDescent="0.25">
      <c r="P409" s="13"/>
    </row>
    <row r="441" spans="16:16" x14ac:dyDescent="0.25">
      <c r="P441" s="15"/>
    </row>
    <row r="444" spans="16:16" x14ac:dyDescent="0.25">
      <c r="P444" s="13"/>
    </row>
  </sheetData>
  <mergeCells count="133">
    <mergeCell ref="B278:E282"/>
    <mergeCell ref="B294:E298"/>
    <mergeCell ref="A344:A349"/>
    <mergeCell ref="E193:E194"/>
    <mergeCell ref="F193:F194"/>
    <mergeCell ref="B306:E310"/>
    <mergeCell ref="F230:F233"/>
    <mergeCell ref="B230:B233"/>
    <mergeCell ref="A377:E381"/>
    <mergeCell ref="A338:A343"/>
    <mergeCell ref="A327:A337"/>
    <mergeCell ref="A316:A326"/>
    <mergeCell ref="B273:E277"/>
    <mergeCell ref="B322:E326"/>
    <mergeCell ref="A244:A287"/>
    <mergeCell ref="A372:E376"/>
    <mergeCell ref="B345:E349"/>
    <mergeCell ref="B289:E293"/>
    <mergeCell ref="B351:E355"/>
    <mergeCell ref="B339:E343"/>
    <mergeCell ref="A367:E371"/>
    <mergeCell ref="A361:A366"/>
    <mergeCell ref="B362:E366"/>
    <mergeCell ref="B188:E192"/>
    <mergeCell ref="A288:A298"/>
    <mergeCell ref="B300:E304"/>
    <mergeCell ref="A299:A304"/>
    <mergeCell ref="B356:E360"/>
    <mergeCell ref="A350:A360"/>
    <mergeCell ref="B311:E315"/>
    <mergeCell ref="A305:A315"/>
    <mergeCell ref="B317:E321"/>
    <mergeCell ref="B213:E217"/>
    <mergeCell ref="B160:E164"/>
    <mergeCell ref="A212:A217"/>
    <mergeCell ref="B283:E287"/>
    <mergeCell ref="B328:E332"/>
    <mergeCell ref="B333:E337"/>
    <mergeCell ref="B165:B170"/>
    <mergeCell ref="B193:B195"/>
    <mergeCell ref="B239:E243"/>
    <mergeCell ref="B234:E238"/>
    <mergeCell ref="A230:A243"/>
    <mergeCell ref="A218:A223"/>
    <mergeCell ref="B219:E223"/>
    <mergeCell ref="E230:E233"/>
    <mergeCell ref="A225:A229"/>
    <mergeCell ref="M92:M93"/>
    <mergeCell ref="A92:A103"/>
    <mergeCell ref="F104:F116"/>
    <mergeCell ref="B122:E126"/>
    <mergeCell ref="A104:A126"/>
    <mergeCell ref="B155:E159"/>
    <mergeCell ref="B143:B145"/>
    <mergeCell ref="B146:B147"/>
    <mergeCell ref="B150:B151"/>
    <mergeCell ref="A127:A164"/>
    <mergeCell ref="O92:O93"/>
    <mergeCell ref="E104:E116"/>
    <mergeCell ref="B117:E121"/>
    <mergeCell ref="B127:B128"/>
    <mergeCell ref="B129:B130"/>
    <mergeCell ref="K92:K93"/>
    <mergeCell ref="L92:L93"/>
    <mergeCell ref="N92:N93"/>
    <mergeCell ref="H92:H93"/>
    <mergeCell ref="F92:F93"/>
    <mergeCell ref="I92:I93"/>
    <mergeCell ref="J92:J93"/>
    <mergeCell ref="D14:D16"/>
    <mergeCell ref="E56:E58"/>
    <mergeCell ref="B44:B45"/>
    <mergeCell ref="E44:E45"/>
    <mergeCell ref="B59:E63"/>
    <mergeCell ref="G92:G93"/>
    <mergeCell ref="D92:D93"/>
    <mergeCell ref="E92:E93"/>
    <mergeCell ref="A44:A55"/>
    <mergeCell ref="G14:P15"/>
    <mergeCell ref="B51:E55"/>
    <mergeCell ref="E69:E70"/>
    <mergeCell ref="B64:E68"/>
    <mergeCell ref="F18:F20"/>
    <mergeCell ref="F44:F45"/>
    <mergeCell ref="B33:E37"/>
    <mergeCell ref="E14:E16"/>
    <mergeCell ref="B56:B58"/>
    <mergeCell ref="N1:P1"/>
    <mergeCell ref="A11:P11"/>
    <mergeCell ref="A12:P12"/>
    <mergeCell ref="A38:A43"/>
    <mergeCell ref="A14:A16"/>
    <mergeCell ref="B14:B16"/>
    <mergeCell ref="B39:E43"/>
    <mergeCell ref="A18:A37"/>
    <mergeCell ref="B18:B27"/>
    <mergeCell ref="F14:F16"/>
    <mergeCell ref="E18:E27"/>
    <mergeCell ref="C14:C16"/>
    <mergeCell ref="F21:F27"/>
    <mergeCell ref="B28:E32"/>
    <mergeCell ref="B46:E50"/>
    <mergeCell ref="F56:F58"/>
    <mergeCell ref="A56:A68"/>
    <mergeCell ref="B87:E91"/>
    <mergeCell ref="B176:E180"/>
    <mergeCell ref="A382:P382"/>
    <mergeCell ref="B92:B93"/>
    <mergeCell ref="B181:B182"/>
    <mergeCell ref="B183:E187"/>
    <mergeCell ref="P92:P93"/>
    <mergeCell ref="B71:E75"/>
    <mergeCell ref="A69:A80"/>
    <mergeCell ref="B76:E80"/>
    <mergeCell ref="A81:A91"/>
    <mergeCell ref="B69:B70"/>
    <mergeCell ref="A389:G389"/>
    <mergeCell ref="A165:A180"/>
    <mergeCell ref="B196:E200"/>
    <mergeCell ref="B201:E205"/>
    <mergeCell ref="A193:A205"/>
    <mergeCell ref="B152:B153"/>
    <mergeCell ref="B225:E229"/>
    <mergeCell ref="B82:E86"/>
    <mergeCell ref="F165:F170"/>
    <mergeCell ref="A206:A211"/>
    <mergeCell ref="A181:A192"/>
    <mergeCell ref="B94:E98"/>
    <mergeCell ref="B99:E103"/>
    <mergeCell ref="B207:E211"/>
    <mergeCell ref="E165:E170"/>
    <mergeCell ref="B171:E175"/>
    <mergeCell ref="C165:C170"/>
  </mergeCells>
  <pageMargins left="0.19685039370078741" right="0.19685039370078741" top="0.35433070866141736" bottom="0.39370078740157483" header="0.31496062992125984" footer="0.31496062992125984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ГВО</vt:lpstr>
      <vt:lpstr>ГВО!Область_печати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Духанин Алексей Владимирович</cp:lastModifiedBy>
  <cp:lastPrinted>2021-08-05T06:38:09Z</cp:lastPrinted>
  <dcterms:created xsi:type="dcterms:W3CDTF">2011-06-10T06:50:24Z</dcterms:created>
  <dcterms:modified xsi:type="dcterms:W3CDTF">2021-09-16T12:13:55Z</dcterms:modified>
</cp:coreProperties>
</file>